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IPG\Desktop\TRANSPARENCIA\FRACCIONES POR AREAS\NUEVAS FRACCIONES 2021\PLANEACION\2023\web\2022\web 2022\f5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Formatos'!$A$7:$T$152</definedName>
    <definedName name="Hidden_114">Hidden_1!$A$1:$A$2</definedName>
  </definedNames>
  <calcPr calcId="152511"/>
</workbook>
</file>

<file path=xl/calcChain.xml><?xml version="1.0" encoding="utf-8"?>
<calcChain xmlns="http://schemas.openxmlformats.org/spreadsheetml/2006/main">
  <c r="N128" i="1" l="1"/>
  <c r="N122" i="1"/>
  <c r="N117" i="1"/>
  <c r="L91" i="1"/>
  <c r="K142" i="1"/>
  <c r="K101" i="1"/>
  <c r="K100" i="1"/>
  <c r="K99" i="1"/>
  <c r="K98" i="1"/>
  <c r="K93" i="1"/>
  <c r="K89" i="1"/>
  <c r="K88" i="1"/>
  <c r="K72" i="1"/>
  <c r="K66" i="1"/>
  <c r="K63" i="1"/>
  <c r="K61" i="1"/>
  <c r="K60" i="1"/>
  <c r="K26" i="1"/>
  <c r="K20" i="1"/>
  <c r="K17" i="1"/>
</calcChain>
</file>

<file path=xl/sharedStrings.xml><?xml version="1.0" encoding="utf-8"?>
<sst xmlns="http://schemas.openxmlformats.org/spreadsheetml/2006/main" count="1526" uniqueCount="631">
  <si>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</si>
  <si>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</si>
  <si>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</si>
  <si>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</si>
  <si>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</si>
  <si>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</si>
  <si>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</si>
  <si>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</si>
  <si>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</si>
  <si>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</si>
  <si>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</si>
  <si>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</si>
  <si>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</si>
  <si>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</si>
  <si>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</si>
  <si>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</si>
  <si>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</si>
  <si>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</si>
  <si>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</si>
  <si>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</si>
  <si>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</si>
  <si>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</si>
  <si>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</si>
  <si>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</si>
  <si>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</si>
  <si>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</si>
  <si>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</si>
  <si>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</si>
  <si>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</si>
  <si>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</si>
  <si>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</si>
  <si>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</si>
  <si>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</si>
  <si>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</si>
  <si>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</si>
  <si>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</si>
  <si>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</si>
  <si>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</si>
  <si>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</si>
  <si>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</si>
  <si>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</si>
  <si>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</si>
  <si>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</si>
  <si>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</si>
  <si>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</si>
  <si>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</si>
  <si>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</si>
  <si>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</si>
  <si>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</si>
  <si>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</si>
  <si>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</si>
  <si>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</si>
  <si>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</si>
  <si>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</si>
  <si>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</si>
  <si>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</si>
  <si>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índice general de avance PbR-SED en el ámbito estatal</t>
  </si>
  <si>
    <t>Eficacia</t>
  </si>
  <si>
    <t>Mide la puntuación obtenida en relación a los demás estados por el avance anivel estatal de la implementación del PbR-SED</t>
  </si>
  <si>
    <t>Puntos</t>
  </si>
  <si>
    <t>Anual</t>
  </si>
  <si>
    <t>Porcentaje de cumplimiento de agenda para el Desarrollo Municipal</t>
  </si>
  <si>
    <t>Porcentaje</t>
  </si>
  <si>
    <t>Informe de Resultado de la evaluación de la Guía para el Desempeño Municipal, firmado y sellado por el Enlace Estatal, la Instancia Verificadora y Enlace Municipall</t>
  </si>
  <si>
    <t>Eficiencia</t>
  </si>
  <si>
    <t>Tasa de abatimiento de quejas realizadas por los ciudadanos</t>
  </si>
  <si>
    <t>Mide el no. De quejas realizadas por los ciudadanos reepecto al año anterior</t>
  </si>
  <si>
    <t>Tasa de  Abatimiento</t>
  </si>
  <si>
    <t>Reporte de la apertura de los buzones de quejas y sugerenias</t>
  </si>
  <si>
    <t>Trimestral</t>
  </si>
  <si>
    <t>Índice de planeación y evaluación</t>
  </si>
  <si>
    <t>Mide la cantidad de elementos que se requieren para realizar los procesos de planeación, ejecución y medición de resultados</t>
  </si>
  <si>
    <t>Plan municipal de desarrollo, Fichas técnicas de indicadores de seguimiento y cumplimiento, Panel de control y seguimiento de objetivos y metas en todas las  áreas de la administración, Reglamento Interior de la Administración, Manual de Organización.</t>
  </si>
  <si>
    <t>Mide la capacidad que tiene la administración para la atención a la ciudadanía</t>
  </si>
  <si>
    <t>1. Censo de población y vivienda de INEGI .
2. Plantilla de personal de la administración pública municipal.</t>
  </si>
  <si>
    <t>Economía</t>
  </si>
  <si>
    <t>Conformar un gobierno transparente de la información pública que promueve la legalidad, la rendición de cuentas y controle sus procesos administrativos.</t>
  </si>
  <si>
    <t>Porcentaje de avance general de la implementación del PbR-SED a nivel municipal</t>
  </si>
  <si>
    <t>Porcentaje de servidores públicos capacitados</t>
  </si>
  <si>
    <t>Porcentaje de metas alcanzadas</t>
  </si>
  <si>
    <t>Porcentaje de creación de iniciativas</t>
  </si>
  <si>
    <t>Porcentaje de unidades adminitrativas que recibieron mantenimiento preventivo de sus equipos de cómputo</t>
  </si>
  <si>
    <t>índice municipal de rendición de cuentas</t>
  </si>
  <si>
    <t>Tasa de variación de servidores y exservidores públicos involucrados en faltas administrativas</t>
  </si>
  <si>
    <t>Porcentaje de avance en los resultados obtenidos en el cuestionario de control interno</t>
  </si>
  <si>
    <t>Porcentaje de cumpliminento de las obligaciones de transparencia</t>
  </si>
  <si>
    <t>Porcentaje de servidores públicos capacitado en el código de etica</t>
  </si>
  <si>
    <t>Tasa de crecimiento real anual de los recursos obtenidos (aportaciones, participaciones, subsidios e ingresos propios</t>
  </si>
  <si>
    <t xml:space="preserve"> Tasa de crecimiento real anual de la recaudación del impuesto predial</t>
  </si>
  <si>
    <t>Porcentaje de clientes morosos recuperados</t>
  </si>
  <si>
    <t>Tasa de crecimiento real anual de la recaudación por derecho de agua</t>
  </si>
  <si>
    <t>Porcentaje de capacidad financiera</t>
  </si>
  <si>
    <t xml:space="preserve">Tasa de variación de participación ciudadana en los procesos de planeación </t>
  </si>
  <si>
    <t>Mide la puntuación obtenida en relación a los demás municipios en el avance  de la implementación del PbR-SED</t>
  </si>
  <si>
    <t>Mide la cantidad de indicadores obtenidos en verde</t>
  </si>
  <si>
    <t>Mide la cantidad de servidores publicos capacitados en relación a los programado a capacitar</t>
  </si>
  <si>
    <t>Mide la cantidad de metas alcanzadas en la planeación operativa</t>
  </si>
  <si>
    <t>Medir el logro de las metas planeadas</t>
  </si>
  <si>
    <t>Medir el avance de mantenimientos preventivos en las unidades administrativas de la administración pública municipal</t>
  </si>
  <si>
    <t xml:space="preserve">Medir los avances que la administración obtiene en el cumplimiento de los linemientos establecidos en la  Guía para la integración y rendición de informes de gestión financiera  y cuenta pública emitidos por la Auditoría Superior del Estado </t>
  </si>
  <si>
    <t>Formula establecidad por la instancia verificadora</t>
  </si>
  <si>
    <t>Mide el aumento o disminución de servidores y exservidores públicos invoucrados en faltas administrativas en comparativas de año con año</t>
  </si>
  <si>
    <t>Mide el avance de resultados obtenidos en el cuestionario de control interno</t>
  </si>
  <si>
    <t>Medir el grado de cumplimiento de la administración mpal. En relación a las obligaciones de transparencia establecidas en la Ley de Transparencia y Acceso a la Información Pública para el Estado de Hidalgo</t>
  </si>
  <si>
    <t>Medir la cantidad de funcionarios capacitados en el tema del código de ética en relación del total de funcionarios</t>
  </si>
  <si>
    <t>Mide el crecimiento de los ingresos obtenidos por concepto de participaciones, aportaciones, subsidios y recursos propios</t>
  </si>
  <si>
    <t>Mide el incremento en los niveles de recaudación del impuesto predial</t>
  </si>
  <si>
    <t>Mide el avance en la recuperación de clientes morosos</t>
  </si>
  <si>
    <t>Mide el incremento en los niveles de recaudación por derecho de agua</t>
  </si>
  <si>
    <t>Mide la capacidad que tiene la Entidad para cubrir el Gasto Corriente con los Ingresos Propios</t>
  </si>
  <si>
    <t>Mide la cantidad de ciudadanos involucrados en los procesos de planeación año con año</t>
  </si>
  <si>
    <t xml:space="preserve">Programa Operativo Anual de Recursos Humanos y Acuse de entrega de constancias </t>
  </si>
  <si>
    <t>Reporte de evauaciones de los programas operativos anuales</t>
  </si>
  <si>
    <t>Inicitaivas aprobadas por el auntamiento y en su caso publicadas en el periodico oficial del estados</t>
  </si>
  <si>
    <t>Vinculación y norma</t>
  </si>
  <si>
    <t>Bitácora de servicios de mantenimientos preventivos</t>
  </si>
  <si>
    <t>Oficio de Resultados obtenidos</t>
  </si>
  <si>
    <t>Tesorería Municipal</t>
  </si>
  <si>
    <t>Expedientes de investigación</t>
  </si>
  <si>
    <t>Resultados obtenidos del cuestionario del control interno</t>
  </si>
  <si>
    <t>Reporte resultados, listas de asistencia</t>
  </si>
  <si>
    <t>Presupuesto de Egresos</t>
  </si>
  <si>
    <t>Departamento de Predial</t>
  </si>
  <si>
    <t>Reporte de ingresos</t>
  </si>
  <si>
    <t>CAPAASHH</t>
  </si>
  <si>
    <t>Priorización de obras y consultas ciudadanas</t>
  </si>
  <si>
    <t xml:space="preserve">Mecanismo que muestre el esquema de atención </t>
  </si>
  <si>
    <t>Reglamente aporbado por cabildo y publicado en la Gaceta Oficial y/o en el  Periodico oficial del Estado</t>
  </si>
  <si>
    <t>Lograr un impulso en la economía del municipio</t>
  </si>
  <si>
    <t xml:space="preserve">Crecimiento del Producto Interno Bruto Estatal                                                         </t>
  </si>
  <si>
    <t>Índice de crecimiento de atracción y retención de inversión de todas las actividades económicas existentes</t>
  </si>
  <si>
    <t>Costo promedio para la realización del curso de carnes frías</t>
  </si>
  <si>
    <t>Costo promedio para la realización del curso de elaboración de productos lácteos</t>
  </si>
  <si>
    <t>Costo promedio para la realización del curso de elaboración de prendas de vestir</t>
  </si>
  <si>
    <t>Costo promedio para la realización del curso de elaboración de fertilizantes orgánicos</t>
  </si>
  <si>
    <t>Porcentaje de acciones para apoyar al sector comercial</t>
  </si>
  <si>
    <t>Tasa de variación del flujo de turistas</t>
  </si>
  <si>
    <t xml:space="preserve">Porcentaje de giros comerciales actualizados </t>
  </si>
  <si>
    <t xml:space="preserve">Porcentaje de servidores capacitados en promover el ecoturismo </t>
  </si>
  <si>
    <t xml:space="preserve">Procentaje de acciones culturales y de recreación </t>
  </si>
  <si>
    <t>Índice de crecimiento de atracción y retención de inversión en el sector agropecuario</t>
  </si>
  <si>
    <t>Costo promedio del subproyecto de Traspatio. (Aves)</t>
  </si>
  <si>
    <t>Costo promedio del subproyecto de Traspatio. (Lechones)</t>
  </si>
  <si>
    <t>Costo promedio del subproyecto de Traspatio. (arboles frutales)</t>
  </si>
  <si>
    <t>costo promedio de plantas de café entregadas por familia</t>
  </si>
  <si>
    <t>índice de crecimiento de la superficie citricola</t>
  </si>
  <si>
    <t>Costo promedio de apoyos otorgados a los productores de vainilla</t>
  </si>
  <si>
    <t>Porcentaje de acciones realizada que garanticen la eficacia y eficiencia de la regulación de los tramites y servicios del municipio</t>
  </si>
  <si>
    <t>Porcentaje de avance de actualización y revisión de trámites y servicios de las áreas de Presidencia Municipal</t>
  </si>
  <si>
    <t xml:space="preserve">Mide el crecimiento del Producto Interno Estatal que ha tenido el estado </t>
  </si>
  <si>
    <t>Sexenal</t>
  </si>
  <si>
    <t>Mide el incremento de las unidades económicas creadas año con año</t>
  </si>
  <si>
    <t>Reporte de resultados de cursos</t>
  </si>
  <si>
    <t>Proyectos Productivos</t>
  </si>
  <si>
    <t>Mide el costo promedio por realizar el curso de elaboración de carnes frías</t>
  </si>
  <si>
    <t>Mide el costo promedio por realizar el curso de elaboración de productos lacteos</t>
  </si>
  <si>
    <t>Mide el costo promedio por realizar el curso de elaboración de prendas de vestir</t>
  </si>
  <si>
    <t>Mide el costo promedio por realizar el curso de elaboración de fertilizantes orgánicos</t>
  </si>
  <si>
    <t>Mide la cantidad de accciones implementadas para fortalecer el comercio, el abasto y los servicios</t>
  </si>
  <si>
    <t>Reprte de Seguimiento del POA</t>
  </si>
  <si>
    <t>Contar con un convenio que beneficie al sector comercial del municipio</t>
  </si>
  <si>
    <t>Dirección de Desarrollo Economico</t>
  </si>
  <si>
    <t>Integrar el Concejo de Mejora Regulatoria que permita regulara la toma de decisiones y el desarrollo de las acciones en su ámbito de injerencia</t>
  </si>
  <si>
    <t>Acta de Instalación</t>
  </si>
  <si>
    <t>Departamento de Mejora Regulatoria</t>
  </si>
  <si>
    <t>Implementar el programa de expedición de licencias en funcionamiento para la consolidación de las empresas</t>
  </si>
  <si>
    <t>Listado del licencias emitidas a traves del programa</t>
  </si>
  <si>
    <t>Reporte de acciones de difusión</t>
  </si>
  <si>
    <t>Mide la afluencia de turistas en el municipio</t>
  </si>
  <si>
    <t>Reporte de afluencia turistica en establecimiento de hospedaje</t>
  </si>
  <si>
    <t>Departamento de turismo</t>
  </si>
  <si>
    <t>Medir el avance de actualización del padron de prestadores de servicios</t>
  </si>
  <si>
    <t>Medir la capacidad de servidores capacitados entre el total de servidores que promueven el ecoturismo</t>
  </si>
  <si>
    <t>Medir el cumplimiento de acciones programas a realizar para promover el turismo</t>
  </si>
  <si>
    <t>Medir el crecimiento del sector agropecuario</t>
  </si>
  <si>
    <t>Resultados de la GDM</t>
  </si>
  <si>
    <t>Departamento de Proyecto Productivos</t>
  </si>
  <si>
    <t>Mide la inversión promedio por beneficiar a las familias con el subproyecto de Traspatio. (Aves)</t>
  </si>
  <si>
    <t>Semestral</t>
  </si>
  <si>
    <t>Mide la inversión promedio por beneficiar a las familias con el subproyecto de Traspatio. (Lechones)</t>
  </si>
  <si>
    <t>Mide la inversión promedio para realizar el subproyecto de Traspatio. (árboles frutales)</t>
  </si>
  <si>
    <t>Mide la cantidad de plantas otorgadas en promedio por familia</t>
  </si>
  <si>
    <t>Mide el crecimiento de la superficie citricola</t>
  </si>
  <si>
    <t>60%</t>
  </si>
  <si>
    <t>Mide el costo de apoyar a la producción apícola</t>
  </si>
  <si>
    <t>Mide el costo de apoyar a los productores de vainilla</t>
  </si>
  <si>
    <t>Mide el porcentaje de avance de  acciones realizada que garanticen la eficacia y eficiencia de la regulación de los tramites y servicios del municipio</t>
  </si>
  <si>
    <t>Mide el porcentaje de avance de de actualización y revisión de trámites y servicios de las áreas de Presidencia Municipal</t>
  </si>
  <si>
    <t>Sistema de Simplificación y modernización de los tramites y servicios en funcionamiento</t>
  </si>
  <si>
    <t>Tener un instrumento jurídico que respalde las acciones del tema en cuestión</t>
  </si>
  <si>
    <t>Reglamento</t>
  </si>
  <si>
    <t>Porcentaje de personal municipal total por cada 1000 habitantes</t>
  </si>
  <si>
    <t>Porcentaje de avance de implementación de Mecanismo de atención a la ciudadanía</t>
  </si>
  <si>
    <t>Porcentaje de acciones para la creación del Reglamento de Planeación</t>
  </si>
  <si>
    <t>Porcentaje de Presupuesto ejercido para el fortalecer el desarrollo del sector económico</t>
  </si>
  <si>
    <t>Porcentaje de acciones para llevar a cabo un Convenio empresarial</t>
  </si>
  <si>
    <t>Porcentaje de acciones a realizar para la integración del Concejo de Mejora Regulatoria</t>
  </si>
  <si>
    <t>Porcentaje de avance de implementación del Programa de expedición de licencias en funcionamiento</t>
  </si>
  <si>
    <t>Porcentaje de implementación del Programa SARE</t>
  </si>
  <si>
    <t>Costo promedio de apoyo al sector apícola</t>
  </si>
  <si>
    <t>Porcentaje de avance de Sistema implementadode simplificación y modernización de los trámites y servicios en funcionamiento</t>
  </si>
  <si>
    <t>Porcentaje de acciones realziadas para la creación del Reglamento de Mejora Regulatoria</t>
  </si>
  <si>
    <t>Índice de Desarrollo Humano en Huejutla</t>
  </si>
  <si>
    <t>Porcentaje destinado al Fortalecer el desarrollo humano e igualitario del municipio</t>
  </si>
  <si>
    <t>Porcentaje de recurso destinado al fortalecimiento del desarrollo institucional de atención a la mujer en el municipio</t>
  </si>
  <si>
    <t>Porcentaje de  acciones de género implementadas en el municipio</t>
  </si>
  <si>
    <t>Porcentaje de recurso destinado a proteger a la niñez y la adolescencia</t>
  </si>
  <si>
    <t>Porcentaje de primarias visitadas</t>
  </si>
  <si>
    <t>Porcentaje de instituciones visitadas</t>
  </si>
  <si>
    <t xml:space="preserve">Porcentaje de recurso destinado al combate de la desigualdad y vulnerabilidad </t>
  </si>
  <si>
    <t>Porcentaje de participación de artesanos</t>
  </si>
  <si>
    <t>Costo promedio del curso de Lengua Nahuátl</t>
  </si>
  <si>
    <t>Percepción sobre la seguridad pública</t>
  </si>
  <si>
    <t>Tasa de crecimiento de policías operativos por cada 1000  habitantes</t>
  </si>
  <si>
    <t>Tasa de incidencia delicitiva</t>
  </si>
  <si>
    <t>Porcentaje de acciones implementadadas para la prevención de faltas administrativas y delitos</t>
  </si>
  <si>
    <t>Porcentaje de conformación de comités vecinales</t>
  </si>
  <si>
    <t>Porcentaje de presupuesto destinado a la Seguridad Pública del Municipio</t>
  </si>
  <si>
    <t>Porcentaje de elementos que realizaron evaluación del desempeño</t>
  </si>
  <si>
    <t>Porcentaje de elementos capacitados en el curso de llenado de informe policia homologado, cadena de custodia y puestas a disposicion. Marco Jurídico primer respondiente, Reistro Nac. De detenciones y Derechos humanos</t>
  </si>
  <si>
    <t>Porcentaje de presupuesto destinadoal equipamiento policial</t>
  </si>
  <si>
    <t>Porcentaje de elementos capacitados en curso de proximidad social</t>
  </si>
  <si>
    <t>Porcentaje de acciones de promoción de la moviliad eficiente, saludable y sin contaminación</t>
  </si>
  <si>
    <t>Porcentaje de implementación de un programa de bacheo y            de señaleticas</t>
  </si>
  <si>
    <t>Índice de  contigencias o siniestros provocados por el hombre</t>
  </si>
  <si>
    <t>Porcentaje de Presupuesto destinado a la Protección Civil</t>
  </si>
  <si>
    <t xml:space="preserve">Porcentaje de acciones de difusión de medidas preventivas y de seguridad </t>
  </si>
  <si>
    <t>Porcentaje de implementación del Programa integral de Protección Civil</t>
  </si>
  <si>
    <t xml:space="preserve">Porcentaje de avance en la actualización del Atlas de riesgo </t>
  </si>
  <si>
    <t>Porcentaje de Instrumentos de Planeación Urbana y Ordenamiento Territorial.</t>
  </si>
  <si>
    <t>Tasa de varaición del presupesto asignacdo al municipio para la infraestructura social</t>
  </si>
  <si>
    <t>Porcentaje de obra destinada al desarrollo de la zona urbana</t>
  </si>
  <si>
    <t>Porcentaje de avance en la Elaboración del Plan Municipal de Desarrollo Urbano</t>
  </si>
  <si>
    <t xml:space="preserve">Porcentaje de obra con impacto ambiental </t>
  </si>
  <si>
    <t>Porcentaje de distribución de obras en la zona urbana y rural del municipio</t>
  </si>
  <si>
    <t>Procentaje de localidades beneficiadas con el presupesto detinado a la obra pública</t>
  </si>
  <si>
    <t>Procentaje de localidades con alto rezago social beneficiadas con obra pública</t>
  </si>
  <si>
    <t>Porrcentaje de colonias y comunidaes en la rehabilitación y apertura de caminos</t>
  </si>
  <si>
    <t>Porcentaje de implementación del Programa de   maquinaria y equipo</t>
  </si>
  <si>
    <t>Porcentaje de localidades beneficiadas en costrucción de vías de comunicación</t>
  </si>
  <si>
    <t>Porcentaje de obras destinadas a atender los servicios básicos del municipio</t>
  </si>
  <si>
    <t>Porcentaje de obras destinadas a facilitar el acceso al agua potable</t>
  </si>
  <si>
    <t>Porcentaje de obras destinadas a mejorar el acceso al drenaje</t>
  </si>
  <si>
    <t>Porcentaje de obras destinadas a la electrificación</t>
  </si>
  <si>
    <t>Porcentaje de la población vulnerable por carencias sociales en el estado de Hidalgo</t>
  </si>
  <si>
    <t>Porcentaje de personas vulnerables por alguna carencia social en el municipio</t>
  </si>
  <si>
    <t>Porcentaje de personas con carencias de acceso a la alimentación nutritiva y de calidad</t>
  </si>
  <si>
    <t>Porcentaje de presupuesto destinado al Desarrollo Humano, social y comunitario en el municipio</t>
  </si>
  <si>
    <t>Porcentaje de personas beneficiadas con algún material para su vivienda</t>
  </si>
  <si>
    <t>Porcentaje de personas beneficiadas con apoyo económico para cubrir sus gastos de primera necesidad</t>
  </si>
  <si>
    <t>Porcentaje de personas participantes</t>
  </si>
  <si>
    <t>Porcentaje de personas en rezago educativo</t>
  </si>
  <si>
    <t>Porcentaje de presupuesto destinado a la Educación en el municipio.</t>
  </si>
  <si>
    <t>Porcentaje de escuelas de primaria y secundaria beneficiadas con algún tipo de apoyo a su infraestructura basica</t>
  </si>
  <si>
    <t>Porcentaje de personas participantes en los concejos municipales de educación</t>
  </si>
  <si>
    <t>Porcentaje de personas con carencias de acceso a los servicios de salud</t>
  </si>
  <si>
    <t>Procentaje de presupuesto destinado a la coadyuvación eficiente en la gestión de la salud pública del municipio</t>
  </si>
  <si>
    <t>Porcentaje de disfusiones realizadas en el tema de la salud pública</t>
  </si>
  <si>
    <t>Porcentaje de personas beenficiadas con apoyos para sus gasto médicos</t>
  </si>
  <si>
    <t>Porcentaje de personas atendidas con dificultad para sugrafar gstos por atención médica, bucal, mental y de rehabilitación física</t>
  </si>
  <si>
    <t>Porcentaje de presupuesto destinado al deporte y la recreación</t>
  </si>
  <si>
    <t>Presupuesto destinado a la rehabilitación y creación de espacios deportivos</t>
  </si>
  <si>
    <t>Porcentaje de acciones destinadas a promover actividades diferentes del basquetl bol, voleibol y basquet bol</t>
  </si>
  <si>
    <t>Procentaje de presupuesto destinado a fomentar el patrimonio cultural del municipio</t>
  </si>
  <si>
    <t>Procentaje de acciones realizadas para promover las expresiones artísticas y culturales del municipio</t>
  </si>
  <si>
    <t xml:space="preserve">Porcentaje de proyectos de investigación, y divulgación del patrimonio cultural autorizados </t>
  </si>
  <si>
    <t>Realización del evento para resaltar la diversidad cultural de los pueblos orginarios de las huastecas</t>
  </si>
  <si>
    <t xml:space="preserve">Índice de calidad medioambiental en el estado </t>
  </si>
  <si>
    <t>Índice de sostenibilidad ambiental</t>
  </si>
  <si>
    <t>Temperatura promedio en el año</t>
  </si>
  <si>
    <t xml:space="preserve">Porcentaje de espacios reforestados </t>
  </si>
  <si>
    <t>Tasa de variación de plantas producidas en el vivero municipal</t>
  </si>
  <si>
    <t xml:space="preserve">Porcentaje de reforestaciones en zonas rivereñas </t>
  </si>
  <si>
    <t>Porcentaje de especies rivereñas reforestadas</t>
  </si>
  <si>
    <t>Tasa de variación de recurso destinado la creación de plantas tratadoras de agua</t>
  </si>
  <si>
    <t>Índice de sostenibilidad ambiental/usbdimensión manejo de residuos sólidos</t>
  </si>
  <si>
    <t>Porcentaje de presupuesto destinado a la recolección de residuos sólidos</t>
  </si>
  <si>
    <t>Tasa de variación de presupuesto destinado a la adquisición y rehabilitación de infraestructura de los residuos sólidos</t>
  </si>
  <si>
    <t>Porcentaje de ciudadanos participantes en los canjes ambientales</t>
  </si>
  <si>
    <t>Tasa de variación de acciones realizadas para mejorar la responsabilidad social sobre el manejo de resiudos sólidos urbanos</t>
  </si>
  <si>
    <t>Porcentaje de avance para la creación de un Relleno Sanitario</t>
  </si>
  <si>
    <t>Tasa de variación de acciones realizadas para mejorar la cultura y valores ambientales</t>
  </si>
  <si>
    <t>Tasa de variación de escuelas visitadas para promocionar la preservación de los ecosistemas del municipio</t>
  </si>
  <si>
    <t>Carencia por acceso a los servicios básicos de vivienda</t>
  </si>
  <si>
    <t>Porcentaje de colonias y comunidades beneficiadas con infraestructura de servicios básicos</t>
  </si>
  <si>
    <t>Índice de crecimiento en la cobertura de los servicios públicos</t>
  </si>
  <si>
    <t>Porcentaje de implementación del programa de apmliación de la cobertura</t>
  </si>
  <si>
    <t>Porcentaje de avance del Programa de mantenimiento y conservación de la infraestructura</t>
  </si>
  <si>
    <t>Porcentaje de avance del Proyecto de sustentabilidad urbana</t>
  </si>
  <si>
    <t>Porcentaje de micro-regiones en las que se brinda el servicio de recolección  de residuos</t>
  </si>
  <si>
    <t>Porcentaje de implementación del proyecto de suficiencia y oportunidad de los servicios de recolección de basura</t>
  </si>
  <si>
    <t>Porcentaje de avance de pPrueba piloto para la recolección por polígonos</t>
  </si>
  <si>
    <t>Porcentaje de avance de Actualización de  reglamentos</t>
  </si>
  <si>
    <t>Porcentaje de parques y jardines que se atienden en el municipio</t>
  </si>
  <si>
    <t>Porcenta de avance en acuerdos realizados</t>
  </si>
  <si>
    <t>Porcentaj de avance para la realización del evento del Día Internacional de los Pueblos Indígenas</t>
  </si>
  <si>
    <t>Eficienca</t>
  </si>
  <si>
    <t>Contar con un mecanismo de atención que conozca las necesidades y propuestas de la sociedad</t>
  </si>
  <si>
    <t>Contar con un marco normativo que fortalezca los procesos de planeación</t>
  </si>
  <si>
    <t>Mide el porcentaje del presupuesto destinado al fortalecimiento del desarrollo ceconómico en relación con el presupuesto asignado total</t>
  </si>
  <si>
    <t>Acciones de difusión del Sistema de Apertura Rapida de Empresas</t>
  </si>
  <si>
    <t>Mide el grado de progreso en los factores sanitarios, educativos y económicos</t>
  </si>
  <si>
    <t xml:space="preserve">Mide la cantidad de recursos ejercidos para fortalecer el Desarrollo </t>
  </si>
  <si>
    <t>Mide la cantidad de recursos destinado al fortalecimiento ddel desarrollo institucional de atención a la mujer en el municipio</t>
  </si>
  <si>
    <t>Medir el avance programatico de las acciones planeadas en favor de la equidad de género</t>
  </si>
  <si>
    <t>Mide la cantidad de recursos destinado a la protección de la niñez y la adolescencia</t>
  </si>
  <si>
    <t>Conocer el alcance logrado en instituciones educativas</t>
  </si>
  <si>
    <t>Mide la cantidad de recursos destinado al combate de la desigualdad y vulnerabilidad</t>
  </si>
  <si>
    <t>Conocer el porcentaje de artesanos involucrados en la exhibición</t>
  </si>
  <si>
    <t>Realización del evento del Día Internacionas de los Pueblos Indígenas</t>
  </si>
  <si>
    <t xml:space="preserve"> Conocer el costo promedio del  taller implementado</t>
  </si>
  <si>
    <t>Medir el porcentaje de la población que considera la inseguridad  como el problema más importante que aqueja al estado</t>
  </si>
  <si>
    <t>Mide la dispocisión de capital humano para la seguridad en el municipio</t>
  </si>
  <si>
    <t>Mide el número de incidentes delictivos a través de los años</t>
  </si>
  <si>
    <t>Mide el numero de acciones realizadas en relación a las que se programaron realizar</t>
  </si>
  <si>
    <t>Mide el número de comites vecinales integrados</t>
  </si>
  <si>
    <t>Mide el porcentaje de presupuesto destinado en materia de seguridad pública</t>
  </si>
  <si>
    <t>Mide el porcentaje de elementos que fueron evaluados en su desempeño</t>
  </si>
  <si>
    <t>Mide el porcentaje de elementos que fueron capacitados en temas necesarios para el desempeño de sus funciones</t>
  </si>
  <si>
    <t>Mide el porcentaje de presupuesto destinado al equipamiento policial</t>
  </si>
  <si>
    <t>Mide el porcentaje de elementos que fueron capacitados en el curso de proximidad social</t>
  </si>
  <si>
    <t xml:space="preserve">Mide la cantidad de acciones de promoción de la movilidad eficiente realizadas </t>
  </si>
  <si>
    <t>Contar con un Programa de Bacheo y Señaleticas</t>
  </si>
  <si>
    <t>Mide el incremento o disminución de siniestros o contigencias provocadas por el hombre respecto de un año anterior</t>
  </si>
  <si>
    <t>Mide el porcentaje del presupuesto destinado a P.C. respecto del Presupesto total</t>
  </si>
  <si>
    <t xml:space="preserve">Mide la cantidad de acciones de difusión  de medidas preventivas y de seguridad realizadas </t>
  </si>
  <si>
    <t>Programa integral de Protección Civil</t>
  </si>
  <si>
    <t>Atlas de riesgo actualizado</t>
  </si>
  <si>
    <t xml:space="preserve">Mide el porcentaje de municipios que cuentan con instrumentos de Planeación Urbana y Ordenamiento Territorial de acuerdo a los tipificados en el Sistema Estatal de Desarrollo Urbano y Ordenamiento Territorial, definidos como prioritarios para el desarrollo integral del Estado de conformidad a la siguiente base de cálculo: </t>
  </si>
  <si>
    <t>Mide el porcentaje de crecimiento o disminución del presupuesto asignado respecto a años anteriores</t>
  </si>
  <si>
    <t>Mide el porcentaje de obra destinado a la zona urbana respecto al total de obras ejecutadas</t>
  </si>
  <si>
    <t>Elaboración del Plan Municipal de Desarrollo Urbano</t>
  </si>
  <si>
    <t>Mide el porcentaje de obra que contiene impacto ambiental respecto al total de obras ejecutadas</t>
  </si>
  <si>
    <t>Realiza una comparación del porcentaje de obras destinadas a la zona rural y urbana</t>
  </si>
  <si>
    <t>Mide el numero de localidades beneficiadas con obra pública respecto al total de localidades del municipio</t>
  </si>
  <si>
    <t>Mide el numero de localidades con alto rezago social beneficiadas con obra,respecto al total de localidades con alto rezago social</t>
  </si>
  <si>
    <t>Mide el numero de colonia y comunidades beneficiadas on rehabilitación y aperturas de caminos, respecto del toal de colonias y localidades del municpio</t>
  </si>
  <si>
    <t>Contar con Programa de acciones de maquinaria y equipo</t>
  </si>
  <si>
    <t>Mide el porcentaje de alcance de localidades beneficiadas con la construccion de vías de comunicación</t>
  </si>
  <si>
    <t>Mide la cantidad de obras destinadas a antender los servicios básicos de las localidades del  municipio</t>
  </si>
  <si>
    <t>Porcentaje de obras destinadas de atnder el servicio de agua potable en las localidades del municipio</t>
  </si>
  <si>
    <t>Porcentaje de obras destinadas de atnder el servicio de drenaje  en las localidades del municipio</t>
  </si>
  <si>
    <t>Porcentaje de obras destinadas de atnder el servicio de electrificación  en las localidades del municipio</t>
  </si>
  <si>
    <t>Mide la cantidad de personas vunerables por carencias sociales en el estado</t>
  </si>
  <si>
    <t>Mide el numero de personas vulnerables por alguna carencia social en el municipio</t>
  </si>
  <si>
    <t>Mide el numero de personas que tienen la carencia por acceso a la alimentación nutritiva y de calidad</t>
  </si>
  <si>
    <t xml:space="preserve">Mide el porcentaje del presupuesto destinado al Desarrollo Comunitario y social del municipio </t>
  </si>
  <si>
    <t>Mide la cantidad de personas beneficiadas con algún material para su vivienda</t>
  </si>
  <si>
    <t>Mide la cantidad de personas en condición de pobreza que son beneficiadas con algún apoyo conómico para sufragar sus gastos de primera necesidad</t>
  </si>
  <si>
    <t>Mide el porcentaje de personas participantes respecto de la convocatoria hecha</t>
  </si>
  <si>
    <t>Mide el numero de personas que viven en rezago educativo</t>
  </si>
  <si>
    <t>Mide el porcentaje del presupuesto destinadoa la educación municipal del municipio</t>
  </si>
  <si>
    <t>Mide el numero de escuelas de primaria y secundaria beneficiadas con algun tipo de apoyo a su infraestructura básica</t>
  </si>
  <si>
    <t>Mide el porcentaje de personas involucradas en los concejos municipales de educación</t>
  </si>
  <si>
    <t>Mide el número de personas que carecen de acceso a los servicios de salud</t>
  </si>
  <si>
    <t>Mide el porcentaje del presupuesto destinado a la coadyuvación eficiente en la gestión de la salud pública del municipio</t>
  </si>
  <si>
    <t>Mide el numero de acciones de difusiones realizadas en el tema de la salud pública</t>
  </si>
  <si>
    <t>Mide el porcentaje de personas rsonas con carencia a los servicios de salud en el municipio beneficiadas con apoyos para sus gastos médicos</t>
  </si>
  <si>
    <t>Mide el porcentaje de personas rsonas con carencia a los servicios de salud en el municipio atendidas por instituciones de salud del municipio</t>
  </si>
  <si>
    <t>Mide el porcentaje de recurso destinado fomentar el deporte y la recreación</t>
  </si>
  <si>
    <t xml:space="preserve">mide el porcentaje del presupuesto destinado a la rehabilitación y creación de espacios deportivos </t>
  </si>
  <si>
    <t xml:space="preserve"> Mide la cantidad de acciones destinadas a promover actividades deportivas diferentes a las tradicionales</t>
  </si>
  <si>
    <t>Mide el porcentaje de presupuesto destinado a fomentar el patrimonio del municipio</t>
  </si>
  <si>
    <t>Mide la cantidad de acciones realizadas para promover las expresiones artísticas y culturales del municipio</t>
  </si>
  <si>
    <t>Mide la cantidad de proyectos autorizados</t>
  </si>
  <si>
    <t>Mide la calidad del ambiente en el estado, el cual comprende el progreso en el estrés hídrico (1=menor, 5=mayor), el porcentaje de enterrar o quemar basura, el porcentaje de satisfacción de áreas verdes, el porcentaje de uso de focos ahorradores y la tasa de deforestación (0=mejor, 100=peor)</t>
  </si>
  <si>
    <t>Mide la conservación de los activos ambientales (calidad del aire, manejo de residuos y generación de energía renovable)</t>
  </si>
  <si>
    <t xml:space="preserve">Mide la temperatura promedio del año en cuestión </t>
  </si>
  <si>
    <t>Mide la cantidad de espacios reforestados</t>
  </si>
  <si>
    <t>Mide el aumento o disminución de plantas producidas en el vivero municipal en cada año</t>
  </si>
  <si>
    <t>Mide la cantidad de zoñas rivereñas reforestada s</t>
  </si>
  <si>
    <t>Mide la cantidad de especies rivereñas reforestada s</t>
  </si>
  <si>
    <t>Mide la cantidad recurso destinado a la construcción y rehabilitación de plantas tratadoras de aguas residuales</t>
  </si>
  <si>
    <t>Mide la capacidad de manejo de los residuos sólidos en el municipio</t>
  </si>
  <si>
    <t>Mide la cantidad recurso destinado al servicio de la recolección de los residuos sólidos</t>
  </si>
  <si>
    <t>Mide el aumento o disminución de recurso destinado a la adquisición y rehabilitación de la infraestructura de la recolección de los residuos sólidos</t>
  </si>
  <si>
    <t>Mide la cantidad de ciudadanos que se involucran en los canjes ambientales</t>
  </si>
  <si>
    <t>Mide el aumento o disminución de acciones realizadas para mejorar la responsabilidad social sobre el manejo de los residuos sólidos</t>
  </si>
  <si>
    <t>Medir los avances para la creación de un relleno sanitario</t>
  </si>
  <si>
    <t>Mide el aumento o disminución de acciones realizadas para mejorar la cultura y valores ambientales</t>
  </si>
  <si>
    <t>Mide el aumento o disminución de escuelas visistadas para promover la preservación de los ecosistemas del municipio</t>
  </si>
  <si>
    <t>Mide el porcentaje de personas que carecen de los servicios básicos en el municipio</t>
  </si>
  <si>
    <t xml:space="preserve">Mide la cobertura de colonias y comunidades beneficiadas con infraestructura de servicios básicos </t>
  </si>
  <si>
    <t>Conocer el avance de colonias y comunidades  que son beneficiarias de los servicios públicos</t>
  </si>
  <si>
    <t>Contar con un programa que considere la ampliación estrategica del servcio de limpia pública</t>
  </si>
  <si>
    <t>Contar con un programa de mantenimiento de conservación de la infraestructura de los servicios públicos</t>
  </si>
  <si>
    <t>Contar con un proyecto que promueva la sustentabilidad urbana</t>
  </si>
  <si>
    <t>Medir el avance por micro-regiones en la atención del servicio de recolección de basura</t>
  </si>
  <si>
    <t xml:space="preserve">Contar con un proyecto de suficiencia y oportunidad para el servicio de recolección de basura </t>
  </si>
  <si>
    <t>Experimentar una nueva forma de recolección de basura</t>
  </si>
  <si>
    <t>Contar con reglamentos actualizados en materia de servicios públicos (Mercardo y Panteón municipal)</t>
  </si>
  <si>
    <t>Brindar una atención de limpieza y mantenimiento de los parques y jardines del municipio</t>
  </si>
  <si>
    <t>Realizar acuerdos con los comerciantes del mercado que permitan un mejor funcionamiento del mismo</t>
  </si>
  <si>
    <t>Porcentaj de avance de la realización del evento para resaltar la diversidad cultural de los pueblos orginarios de las huastecas</t>
  </si>
  <si>
    <t>Puntuación obtenida por el cumplimiento de los reactvos solicitados por el Diágnóstico de Implementación del PbR--SED</t>
  </si>
  <si>
    <t>PCA= (IEV/TDI)*100                                          IEV= No. De indicadores en verde obtenidos en la Guía para el Desempeño Municipal                                                    TDI= Total de indicadores de la Guía para el Desempeño Municipal</t>
  </si>
  <si>
    <t>PSC=(NSC/TSP)*100                      NSC= No. De servidores públicos capacitados                              TSP= Total de servidores públicos programados a capacitar</t>
  </si>
  <si>
    <t>PMA=(NMA/TMP)*100                      NMA= No. de metas alcanzadas                                                        TMP=Total de metas programadas a alcanzar</t>
  </si>
  <si>
    <t>PMH=(NPT/POT)*1000                      NPT= No. De personal total de la administración pública   POT= No. De población total en el municipio</t>
  </si>
  <si>
    <t>TIC=(NIC/TIP)*100                      NIC= Número de iniciativas aprobadas                                                     TIP= Total de iniciativas planeadas a presentar para su aprobacion</t>
  </si>
  <si>
    <t>PMP=(NUM/TUA)*100                      NUM= Numero de unidades administrativas que recibieron mantenimiento preventivo en sus equipos de cómputo.                                                                                                              TUA= Total de unidades administrativas de la administración pública municipal</t>
  </si>
  <si>
    <t>TVS=(NSE-NSP/NSP)*100                      NSE= No. de servidores  y exservidores públicos involucrados en faltas administrativas en el año evaluado.                                                                                                                  NSE=  No. de servidores  y exservidores públicos involucrados en faltas administrativas en el año previo al evaluado</t>
  </si>
  <si>
    <t>PCI=((SR1/TR1)+(SR2/TR2)+(SR3/TR3)+(SR4/TR4)+(SR5/TR))/5))*100                      SR1,2,3,4,5=Suma de reactivos obtenidos en el componente interno 1,2,3,4,5                                                                                          TR= Total de recativos establecidos en el componente de control interno.</t>
  </si>
  <si>
    <t>POT=(NOC/TOL)*100                      NOC= No. de obligaciones de transparencia cumplidas   TOL= Total de obligaciones establecidas en la Ley</t>
  </si>
  <si>
    <t>PFC=(NFC=TFA)*100                      NFC= No. de funcionarios capacitados en el código de ética.                                                                                                               TFA= Total de funcionarios en la administración pública muncipal</t>
  </si>
  <si>
    <t>PQR=(NQC-NQR/NQR)*-100                      NQC= No. De quejas realizadas en el año evaluado         NQR= No. De quejas realizadas en el año previo al evaluado</t>
  </si>
  <si>
    <t>TCR=(TRE-TRP/TRP)*100                      TRE= Total de recurso real obtenido en el año evaluado   TRP= Total de recursos reales obtenidos en el año previo al evaluado</t>
  </si>
  <si>
    <t>TCP=(MRE-MRP/MRP)*100                      MRE= Monto real del impuesto predial recaudado por el municipio en el año evaluado                                              MRP= monto real del impuesto predial recaudado por el municipio en el año previo al evaluado</t>
  </si>
  <si>
    <t>PCR=(CMR/TCM)*100                      CMR= No. de Clientes morosos recuperados                                 TCM= Total de clientes morosos existentes</t>
  </si>
  <si>
    <t>TCA=(MRA-MAP/MAP)*100                      MRA= Monto real del derecho de agua recaudado por el municipio en el año evaluado                                                     MAP=  Monto real del derecho de agua recaudado por el municipio en el año previo al evaluado</t>
  </si>
  <si>
    <t>PCF=(TGC/MTI)*100                      MTI= Monto tontal de lo ingresos propios                                  TGC= Monto total del gasto corriente</t>
  </si>
  <si>
    <t>TVC=(NCI-NCP/NCP)*100                      NCI= No. de ciudadanos involucrados en los procesos de planeación en el año evaluado.                                                                                                                  NSE=  No. de ciudadanos involucrados en los procesos de planeación en el año previo al evaluado</t>
  </si>
  <si>
    <t xml:space="preserve">IPE=(X1*25)+(x2*15)+(X3*20)+(X4*40)+(X5*10)+(X6*10)                      X1=Si se cuenta con misión, visión y objetivos, X2= Si se cuenta con metas, X3= Si se cuenta con indicadores de seguimiento y cumplimiento, X4= si se cuenta con panel de control y seguimiento de objetivos y metas en todas las  áreas de la administración municipal, X5= Si se cuenta con un marco jurídico para realizar los procesos de planeación, X6= Si se cuenta com un área responsable de coordinar las tareas de evaluación </t>
  </si>
  <si>
    <t>PAM=(ARM/APM)*100                      ARM= No. de acciones realizadas para la implementación del mecanismo de atención a la ciudadanía</t>
  </si>
  <si>
    <t>PCR=(ARP/TAP)*100                      ARP= Número de acciones realizadas para la creación del Reglamento de Planeación.                                                                   TAP= Total de acciones a realizar para la creación del reglamento de Planeación</t>
  </si>
  <si>
    <t xml:space="preserve">PA= PIB 2022- PIB 2016                                                           PA= Promedio Anual                            </t>
  </si>
  <si>
    <t>ICE=(EAE-ECA/ECA)*100                      EAE= Número de unidades económicas en el año evaluado                                                                                                 ECA= Número de unidades económicas  en el año previo al evaluado</t>
  </si>
  <si>
    <t>PPE=(PDE/TPA)*100                      PDE= Presupuesto destinado a fortalecer el desarrollo económico municipal                                                                                                TPA= Total del Presupuesto autorizado al municipio</t>
  </si>
  <si>
    <t>CPC=CRC/NBC                      CRC= Costo total del curso de elaboración de carnes frías.                                                                                                                             NBC= Número de alumnos que culminaron el curso</t>
  </si>
  <si>
    <t>CPL=CTL/NPL                      CTL= Costo total del curso de elaboración de productos lacteos.                                                                                                                             NPL= Número de alumnos que culminaron el curso</t>
  </si>
  <si>
    <t>CPV=CTP/NPV                      CTP= Costo total del curso de elaboración de prendas de vestir                                                                                                                             NPV= Número de alumnos que culminaron el curso</t>
  </si>
  <si>
    <t>CPV=CTP/NPV                      CRC= Costo total del curso de elaboración de fertilizantes orgánicos                                                                                                                             NBC= Número de alumnos que culminaron el curso</t>
  </si>
  <si>
    <t xml:space="preserve">PUB=(NUE-NUP/NUP)*100                      NUE= Número de acciones realizadas en el año evaluado                                                                                                 TUE= Número de acciones realizadas en el año previo al evaluado </t>
  </si>
  <si>
    <t>PAC=(ARC/TPR)*100                      ARC= Número de acciones realizadas para llevara a cabo un convenio empresarial.                                                TPR=  Número de acciones programadas a realizar para llevara a cabo un convenio empresarial</t>
  </si>
  <si>
    <t>PCM=(ARC/TRC)*100                      ARC= No. de acciones realizadas para la integración del Concejo de Mejora Regulatoria.                                                                      TRC=Total de acciones programadas a realizadar para la integración del Concejo de Mejora Regulatoria</t>
  </si>
  <si>
    <t>PIP=(ARL/TAL)*100                      ARL= Número de acciones realizadas para la implementación del programa de expedición de licencias en funcionamiento.                                                                                                  TAL= Total de acciones a realizadar para la implementación del programa de expedición de licencias en funcionamiento</t>
  </si>
  <si>
    <t>PIS=(AIS/TAS)*100                      AIS= Número de acciónes realizadas para la implementación del Programa SARE.                                                            TAS= Total de acciónes a realiza para la implementación del Programa SARE</t>
  </si>
  <si>
    <t>TVT=(NTE-NTP/NTP)*100                      NTE= Número de turistas que se hospedaron en establecimientos de hospedaje en el año evaluado                                                                                                NTP= Número turistas que se hospedaron en establecimientos de hospedaje en el año previo al evaluado</t>
  </si>
  <si>
    <t>PGA=(NGA/TGC)*100                      NGA= No. de giros comerciales actualizados en el padron.                                                                                                    TGC= Total de giros comerciales a actualizar</t>
  </si>
  <si>
    <t>PSC=(NSC/TST)*100                      NSC= No. de servidores que promueven el ecoturismo son capacitados.                                                                                   TST= total de servidores que promueven el ecoturismo</t>
  </si>
  <si>
    <t>PAR=(NAR/TAR)*100                      NAR= No. de acciones de promoción turísticas realizadas.  TAR= Total de acciones de promoción turísticas planeadas a realizar</t>
  </si>
  <si>
    <t>ICA=(NUA/NUP-NUP)*100                      NUA= Número de unidades del sector en el año evaluado NUP =Número de unidades del sector en el año previo al evaluado</t>
  </si>
  <si>
    <t xml:space="preserve">CPA=(INV/NFB)*100                      INV= inversión realizada para implentar el subproyecto de traspatio (aves).                                                                            NFB= No. de familias beneficiadas con el subproyecto de traspatio (aves).                                             </t>
  </si>
  <si>
    <t xml:space="preserve">CPL=(INL/NFL)*100                      INL= inversión realizada para implentar el subproyecto de traspatio (Lechones).                                                                            NFL= No. de familias beneficiadas con el subproyecto de traspatio (lechones).                                             </t>
  </si>
  <si>
    <t xml:space="preserve">CPA=(INA/NMR)*100                      INA= inversión realizadas para implentar el subproyecto de traspatio (arboles frutales).                                                                            NMR= No. de metros cuadrados reforestados con el subproyecto de traspatio (arboles frutales).                                             </t>
  </si>
  <si>
    <t xml:space="preserve">CPP=(NPE/NFB)*100                      NPE= No. de plantas de café entregadas.                                      NFB= No. de familias beneficiadas con la entrega de plantas de café                                                         </t>
  </si>
  <si>
    <t>CSC=(NHR/NPP-NHP)*100                      NHR= Número de hectáreas destinadas a la siembra de citricos en el año evaluado                                                     NPP =Número de hectáreas destinadas a la siembra de citricos en el año previo al evaluado</t>
  </si>
  <si>
    <t>CPA=(MDA/NPA)*100                      MDA= Monto destinado a apoyos económicos a productores del sector apicola  que cuentan con registro municipal.                                                                                            NPA= no. de productores del sector apicola  que cuentan con registro municipal beneficiados</t>
  </si>
  <si>
    <t>CPV=(MPV/NPV)*100                      MPV= Monto destinado a apoyos económicos a productores de vainilla.                                                                                           NPV= no. de productores de productoes de vainilla</t>
  </si>
  <si>
    <t xml:space="preserve">PAM=(NAR/TAR)*100                      NAR= No. de acciones realizadas para la regularización en los trámites y servicios.                                                             TAR= Total de acciones programadas a realizadas para la regularización en los trámites y servicios.    </t>
  </si>
  <si>
    <t>PAT=(NAR/TAR)*100                      NAR= NO. de areas revisadas que llevan tramites y servicios.                                                                                             TAR= Total de áreas que llevan trámites y servicios programadas a revisar</t>
  </si>
  <si>
    <t>PPS=(NEI/TEI)*100                      NEI=Número de  etapas implementadas del sistema de simplficación y modernización de trámites yservicios.                        TEI= Total de etapas a implementar en el sistema de simplificación de trámites y servicios</t>
  </si>
  <si>
    <t xml:space="preserve">PMR=(APR/TAR)*100                      APR= Acciones realizadas para la creación del Reglamento de Mejora Regulatoria.                                                                   TAR= Total de acciones planeadas a realizadas para para la creación del Reglamento de Mejora Regulatoria.                </t>
  </si>
  <si>
    <t>Determinada por el CONEVAL</t>
  </si>
  <si>
    <t>PPH=(PDH/TPM)*100                      PDH= Presupuesto destinado al desarrollo humano.                                                                             TPM= Total del Presupuesto destinado al municipio</t>
  </si>
  <si>
    <t>PPM=(PDM/TPM)*100                      TPM= Presupuesto destinado al  fortalecimiento de las capacidades de las mujeres y niñas.                                                                        TPM= Total del Presupuesto destinado al municipio</t>
  </si>
  <si>
    <t xml:space="preserve">PAR(NAR/TAR)*100                      NAR= No. de acciones de equida de género planeadas a realizadar en el muinicipio                                                                                                                TAR= Total de acciones de equidad de género ealizadas en el muinicipio                                                                        </t>
  </si>
  <si>
    <t>PNA=(PDN/TPM)*100                      PDN= Presupuesto destinado a la protección de la niñez y a la adolescencia.                                                                             TPM= Total del Presupuesto destinado al municipio</t>
  </si>
  <si>
    <t xml:space="preserve">PEV= (NEV/TEP)*100                      NEV= No. de Escuelas visitadas para dar a conocer los derechos de las niñas y niños.                                                                    TEP= Total de escuelas programadas a visitar                                                             </t>
  </si>
  <si>
    <t xml:space="preserve">PIV= (NIV/TIP)*100                      NIV= No. de intistuciones educativas en las que se brindó el taller de educación sexual.                                                                    TEP= Total de  intistuciones educativas programadas para imparitr el taller de educación sexual                                                  </t>
  </si>
  <si>
    <t>PDV=(PDD/TPM)*100                      PDD= Presupuesto destinado al combate de la desigualdad y vulnerabilidad.                                                                             TPM= Total del Presupuesto destinado al municipio</t>
  </si>
  <si>
    <t>PAI=(NAP/TAI)*100                      NAP=No. de artesanos participantes en la exhibición           TAI= Total de artesanos invitados a la exihibición</t>
  </si>
  <si>
    <t>PEP=(API/TPI)*100                      API= No. de acciones realizadas para la realización del evento del Día Internacional de los Pueblos Indígenas.             TPI= Total de acciones programadas a realizar para llevara a cabo el evento del Día Internacional de los Pueblos Indígenas</t>
  </si>
  <si>
    <t xml:space="preserve">CPT=(CTC/NPT)                      NPC= No. de participamtes del taller de de Lengua Nahuatl                                                                                                         CTC= Costo total  del taller de empoderamiento para mujeres </t>
  </si>
  <si>
    <t>Determinada por el INEGI</t>
  </si>
  <si>
    <t xml:space="preserve">TCP=((NPO-NPA)/NPA))*100                      NPO= No. de policías operativos por cada 1000 habitantes en el año evaluado                                                               NPA= No. de policías operativos por cada 1000 habitantes en el año previo al evaluado </t>
  </si>
  <si>
    <t xml:space="preserve">TID=(NIE-NIP)/NIP*100                      NIE= No. de incidentes delictivos en el año evaluado                                                               NPA=No. de incidentes delictivos  en el año previo al evaluado </t>
  </si>
  <si>
    <t xml:space="preserve">PAP=(NAP/TAP)*100                      NAP= No. de acciones programadas a implementar para la prevención de faltas administrativas y delitos                                    TAP= Total de de acciones implementadadas para la prevención de faltas administrativas y delitos  </t>
  </si>
  <si>
    <t>PCV=(NCV/TCV)*100                      NVC=No. de comités vecinales programados a instalar          TCV= Total de comités vecinales conformados</t>
  </si>
  <si>
    <t>PPS=(PDS/TPA)*100                      PDS= Presupuesto destinado a la Seguridad Pública del Muncipio.                                                            TPA= Total de Presupuesto asignado al Municipio</t>
  </si>
  <si>
    <t>PEE(NEE/TES)*100                      NEE=No. de elementos participantes de la evaluación del desempeño.                                                                                                   TES= Total de elementos de Seguridad Pública</t>
  </si>
  <si>
    <t>PEC=(NEC/TES)*100                      NEC=No. de elementos capacitados en temas necesarios para el desempeño de sus funciones.                                                                                                   TES= Total de elementos de Seguridad Pública</t>
  </si>
  <si>
    <t>PDE=(PDE=TPA)*100                      PDS= Presupuesto destinado al equipamiento policial.                                                            TPA= Total de Presupuesto asignado al Municipio</t>
  </si>
  <si>
    <t>PEC=(NEC/TES)*100                      NEC=No. de elementos capacitados en el curso de proximidad social.                                                                                                   TES= Total de elementos de Seguridad Pública</t>
  </si>
  <si>
    <t>PAP=(NAP/TAP)*100                      NAP= No. de acciones de promoción  de la movilidad eficientes programas a implementar                                                    TAP= Total de de acciones promoción  de la movilidad eficientes</t>
  </si>
  <si>
    <t>PIB=(ARB/TAB)*100                      ARB=No. de acciones realizadas parala implementación del programa de bacheo.                                                                                         TAB= Total de accioens programas a realizar para la implementación del programa de bacheo</t>
  </si>
  <si>
    <t>ICP=(NCE-NCP)/NCP*100                      NCE= No. de  contigencias o siniestros provocados por el hombre en el año evaluado.                NCP= No. de  contigencias o siniestros provocados por el hombre en el año previo al evaluado.</t>
  </si>
  <si>
    <t>PPC=(PDP/TPA)*100                      PDP=Presupuesto destinado a Protección Civil                                     TPA= Total de Presupuesto asigado al municipio</t>
  </si>
  <si>
    <t>PAD=(NAD/TAD)*100                      NAD= No. de acciones de difusión de medidas preventivas y de seguridad  programas a implementar                                                    TAP= Total de de acciones de difusión de medidas preventivas y de seguridad realizadas</t>
  </si>
  <si>
    <t>PPC=(NPP/TPP)*100                      NNP=No. de acciones realizadas en la implementación del programa Integral de Protección Civil.                                                  TTP= NNP=No. de acciones programadas para la implementación del programa Integral de Protección Civil</t>
  </si>
  <si>
    <t>PAA=(NAR/TAA)*100                      NAR= no. de acciones implementadas para la actualización del atlas de riesgo.                                                                                                     TAA= Total de acciones programadas para la actualización del Atla de Riesgo</t>
  </si>
  <si>
    <t xml:space="preserve">PIPUOT = (TMEH / MCCIPUyOT) * 100)                       PIPUOT = Porcentaje de Instrumentos de Planeación Urbana y Ordenamiento Territorial. TMEH = Total de municipios del Estado de Hidalgo. MCIPUyOT = Municipios con Instrumentos de Planeación y Ordenamiento Territorial. Nota: Se consideran como Instrumentos de Planeación Urbana y Ordenamiento Territorial del Sistema Estatal de Desarrollo Urbano y Ordenamiento Territorial los señalados en el artículo 10 de la Ley de Asentamientos Humanos, Desarrollo Urbano y Ordenamiento Territorial del Estado de Hidalgo: Programa Estatal de Desarrollo Urbano y Ordenamiento Territorial. Programas Regionales y Subregionales de Desarrollo Urbano y Ordenamiento Territorial. Programas de Desarrollo Urbano y Ordenamiento Territorial de Zonas Conurbadas. Programas de Desarrollo Urbano y Ordenamiento Territorial de Zonas Metropolitanas. Programas Municipales de Desarrollo Urbano. Programas de Desarrollo Urbano de los Centros de Población. Programas Parciales y Sectoriales de Desarrollo Urbano </t>
  </si>
  <si>
    <t>TVP=((PAE-PAP)/PAP))+100                      PAE= Presupuesto destinado a la infraestructura social del municipio en el año evaluado.                                                              PAPA= -Prespupuesto asignado a la infraestructura social del municipio en el año previo al evaluado</t>
  </si>
  <si>
    <t>PZU=(NOU/TOR)*100                      NOU= No. De obras realizadas en zona urbana                                   TOR=Total de obras realizadas en el municipio</t>
  </si>
  <si>
    <t>PAP=(APU/ARP)*100                      APU= No. de acciones realizadas para la elaboración del Plan Municipal de Desarrollo Urbano</t>
  </si>
  <si>
    <t>POI=(NOI/TOR)*100                      NOI= No. De obras que contienen impacto ambiental                    TOR=Total de obras realizadas en el municipio</t>
  </si>
  <si>
    <t>PDO=(NOU/TOR)+(NOR/TOR)                      NOU= No. De obras realizadas en zona urbana                                NOR= No. De obras realizadas en zona rural                            TOR=Total de obras realizadas en el municipio</t>
  </si>
  <si>
    <t>PLB=(LBO/TLM)+100                      LBO= No. De localidades beneficiadas con obra pública             TLM= Total de localidades en el municipio</t>
  </si>
  <si>
    <t>PLR=(NLR/TLR)}*100                      NLR= No. De localidades con alto rezago social beneficiadas con obra publica                                                                                 TLR= Total de localidades con alto rezago social</t>
  </si>
  <si>
    <t>PCL=(NCL/TCL)*100                      NCL= No. De colonias y localidades beneficiadas con rehabilitación y/o aperturas de caminos.                                        TCL= Total de localidades y colonias del municipio</t>
  </si>
  <si>
    <t>POP=(NOP/TAO)*100                      NOP= No. de accione realizadas en la implementación del programa de maquinaria y equipo.                                                                            TAO= Total de acciones programadas para la implementación del programa de maquinaria y equipo</t>
  </si>
  <si>
    <t>PLC=(NLB/TLM)*100                      NLR= No. De localidades benefciadas con construcciónde vías de comunicación                                                                           TLR= Total de localidades en el municipio</t>
  </si>
  <si>
    <t>POS=(NOS/TOM)+100                      NOS= No. De obras destinadas a atender los servicios básicos.                                                                                                     TOM= Total de obras ejecutadas en el municipio</t>
  </si>
  <si>
    <t>POA=(NOA/TOR)*100                      NOA= No. De obras destinadas a atnder el servicio de agua potable en el muncipio                                                                            TOR= Total de obras realizadas en elmunicipio</t>
  </si>
  <si>
    <t>POA=(NOD/TOR)*100                      NOD= No. De obras destinadas a atnder el servicio de drenaje en el muncipio                                                                            TOR= Total de obras realizadas en elmunicipio</t>
  </si>
  <si>
    <t>POA=(NOE/TOR)*100                      NOD= No. De obras destinadas a atnder el servicio de electrificación en el muncipio                                                                            TOR= Total de obras realizadas en elmunicipio</t>
  </si>
  <si>
    <t>Medición de pobreza                      Definido por el CONEVAL</t>
  </si>
  <si>
    <t>Definido por la Unidad de Planeación y Evaluación de Programas para el Desarrollo</t>
  </si>
  <si>
    <t>PDH=(PDH/TPM)*100                      PDH= Presupuesto destinado al desarrollo humano y social del municipio.                                  TPM= Total del presupuesto destinado al municipio</t>
  </si>
  <si>
    <t>PPB=(NPB/TCV)*100                      NPB=Número de personas beneficiadas con algún material para su vivienda.                    TCV= Número total de personas con carencia de calidad y espacios en su vivienda</t>
  </si>
  <si>
    <t xml:space="preserve">PGP=(PGP/TPP)*100                      PGP= No. de personas beneficiadas con apoyos para sufragar gastos de primera necesidad. TPP= Total de personas en pobreza </t>
  </si>
  <si>
    <t>PPP=(NPP/TPP)*100                      NPP= Número de personas participantes de las bodas colectivas.                                                           TPP=Limite de personas a participar en las bodas colectivas</t>
  </si>
  <si>
    <t>PPE=(PDE/TPM)*100                      PDE= Presupuesto destinado a la educación municipal.                                                                     TPM= Total de presupuesto destinado al municipio.</t>
  </si>
  <si>
    <t>PEB=(NEB/TEM)*100                      NEB= Número de escuelas beneficiadas con algún tipo de apoyo para su infraestructura básica.                                                                                  TEM= Total de escuals de primaria y secundarias en el municipio.</t>
  </si>
  <si>
    <t>PIC=(NPI/TPI)*100                      NPI= Número de participantes en los concejos municipales de educación.                                                 TPI= Total de participantes proyectados a involucrar en los concejos municipales de educación</t>
  </si>
  <si>
    <t>PDS=(PDS/TPM)*100                      PDS=Presupuesto destinado a la coadyuvación de la gestión de la salud pública en el municipio.                                                                    TPM= Total de prespupuesto destinado al municipio</t>
  </si>
  <si>
    <t xml:space="preserve">PAS=(NAD/TAP)*100                      NAD= Número de acciones de difusión en el tema de la salud pública en el municipio.            TAP= Total de acciones de difusión en el tema de la salud pública en el municipio programadas a realizar </t>
  </si>
  <si>
    <t>PGM=(NGM/TCS)*100                      NGM= Número de personas apoyadas para sus gastos médicos.                                                         TCS= Total de personas con carencia a los servicios de salud en el municipio</t>
  </si>
  <si>
    <t>PAS=(NAS/NCS)*100                      NAS= Número de personas atendidas on servicios de salud por instituciones del municipio.                                                                     NCS= Número de personas con carencia de acceso a los servicios de salud</t>
  </si>
  <si>
    <t>PDR=(PDR/TPM)*100                      PDR= Presupuesto destinado a fomentar el deporte y la recreación en el municipio.                 TPM= Total del presupuesto destinado al municipio.</t>
  </si>
  <si>
    <t>PRC=(PRC/TPM)*100                      PRC= Presupuesto destinado a la rehabilitación y creación de espacios deportivos                                                                             TPM= Total del presupuesto destinado al municipio.</t>
  </si>
  <si>
    <t>PAA=(NAR/TAD)*100                      NAR= Número de actividades deportivas diferentes al futbol, bastquetbol y voleibol, realizadas.                                                                            TAD= Total de actividades deportivas realizadas</t>
  </si>
  <si>
    <t>PFC=(PFC/TPM)*100                      PFC= Prespuesto destinado a fomentar  el patrimonio cultural del municipio.                 TPM= Total del presupuesto destinado al municipio.</t>
  </si>
  <si>
    <t xml:space="preserve">PEA=(NEA/TAA)*100                      NEA= Número de acciones realizadas para promover las expresiones artísticas y culturales del municipio.                                                                     TAA= Total de cciones programadas a realizar para  promover las expresiones artísticas y culturales del municipio.                         </t>
  </si>
  <si>
    <t>PPA=(NPA/TPP)*100                      NPA= Número de proyectos de investigación, preservación y divulgación del patrimonio cultural autorizados.                                                               TPP= Total de proyectos de investigación, preservación y divulgación del patrimonio cultural presentados</t>
  </si>
  <si>
    <t xml:space="preserve">PAC=(AED/TED)*100                      AED= No. de acciones realizadas para llevar a cabo el evento para  resaltar la diversidad cultural de los pueblos orginarios de las huastecas.                                                                           TED= Total de acciones progamadas a realizar para llevar a cabo el evento para  resaltar la diversidad cultural de los pueblos orginarios de las huastecas.           </t>
  </si>
  <si>
    <t>Definida por la instancia</t>
  </si>
  <si>
    <t>PER=(NER/TER)*100                      NER= Número de espacios reforestados.                                           TER= Total de espacios programados a reforestar</t>
  </si>
  <si>
    <t>TVP=(NPA-NPP)NPP*100                      NPA= Número de plantas producidas en el año evaluado.                                                                                                             NPP= Número de plantas producidas en el año previo al evaluado</t>
  </si>
  <si>
    <t xml:space="preserve">PZR=(NZR/TZR)*100                      NZR= Número de zonas rivereñas reforestadas.                                 TZR= Total de zonas rivereñas programadas a reforestar                                 </t>
  </si>
  <si>
    <t>PER=(NER/TER)*100                      NER= Número de espacies rivereñas reforestadas.                                           TER= Total de espacies rivereñas programados a reforestar</t>
  </si>
  <si>
    <t>TRD=(RDE-RDP)RDP*100                      RDE= Recurso destinado a la construcción y rehabilitación  de plantas tratadoras de aguas residuales en el año evaluado                                                                                 RDP= Recurso destinado a la construcción y rehabilitación  de plantas tratadoras de aguas residuales en el año previo al evaluado</t>
  </si>
  <si>
    <t>PPR=(PDR/TPM)*100                      PDR= Presupueso destinado a la recolección de residuos sólidos.                                                                                                    TPM= Total de recursos destinados al municipio</t>
  </si>
  <si>
    <t>TPR=(PDA-PDP)/PDP*100                      PDA= Presupuesto destinado a la adquisición y rehabilitación de la infraestructura de la recolección de los residuos sólidos en el año evaluado.                                               PDP= Presupuesto destinado a la adquisición y rehabilitación de la infraestructura de la recolección de los residuos sólidos en el año previo al  evaluado</t>
  </si>
  <si>
    <t>PCI=(NCI/TCP)*100                      NCI=Número de ciudadanos involucrados en los canjes ambientales.                                                                                                         TCP= Total de ciudadanos proyectados para que participen en los canjes ambientales</t>
  </si>
  <si>
    <t>TVA=(ARE-ARP)/ARP*100                      ARE= Acciones realizadas para mejorr la responsabilidad social sobre el manejo de los residuos sólidos, en el año evaluado.                                                                                                                   ARP= Acciones realizadas para mejorar la responsabilidad social sobre el manejo de los residuos sólidos en el año previo al evaluado)</t>
  </si>
  <si>
    <t>PAR=(ARR/TRR)*100                      ARR=No. de acciones realizadas para la creación del relleno sanitario.                                                                                              TRR= Total de acciones prrogramadas a realizar para la creación del relleno sanitario</t>
  </si>
  <si>
    <t>TVC=(ARC-ARP)/ARP*100                      ARC= Número de acciones realizadas para mejorar la cultura y valores ambientales en el año evaluado.                   ARP= Número de acciones realizadas para mejoraar la cultura y valores ambientales en el año previoal evaluado</t>
  </si>
  <si>
    <t>TEV=(NEA-NEP)/NEP*100                      NEA= Número de escuelas visitadas para promover lapreservación del ecosistema en el año evaluado.                        NEP= Número de escuelas visitadas para promover la preservación del ecosistema en el año previo al evaluado</t>
  </si>
  <si>
    <t>Definido por la Secretaría del Bienestar</t>
  </si>
  <si>
    <t>PIS=(CCB/TCCM)*100                      CCB= No. de colonia y comunidades beneficiadas con infraestructura de servicios básicos.                                                                    TCC= Total de colonias y comunidades en el municipio</t>
  </si>
  <si>
    <t xml:space="preserve">ICS=((CCE*CCP)/CCP)*100                      CCE= No. de colonias y comunidades beneficiadas con los servicios públicos en el año evaluado.                                                   CCP=  No. de colonias y comunidades beneficiadas con los servicios públicos en el año previo al  evaluado.                              </t>
  </si>
  <si>
    <t>PIP=(NAP/TAP)*100                      NAP= No. de acciones implementadas para ampliar el servicio de limpia pública.                                                                                      TAP= Total de acciones programas a implementar para ampliar el servicio de limpia pública</t>
  </si>
  <si>
    <t>PAP=(AIP/TII)*100                      AIP= No. de acciones realizadas para la implementación del programa de conservación de la infraestructura de los servicios públicos</t>
  </si>
  <si>
    <t>PSU=(APS/TPS)*100                      APS= No. de acciones realizadas para la implementación de programa de sustentabilidad urbana.                                                      TPS= Total de acciones programas para la implementación del proyecto de sustentabilidad urbana</t>
  </si>
  <si>
    <t>PMR=(MRA/TMR)*100                      MRA= No. de Micro regiones atendidas                                                                                                        TMR=(No. de Microregiones programadas a atender)</t>
  </si>
  <si>
    <t>PIP=(IPS/TIP)*100                      IPS=No. de acciones  realizadas para la implementación del Proyecto de suficiencia y oportunidad de los servicios de recolección de basura</t>
  </si>
  <si>
    <t>PAP=(APP/TAP)*100                      APP= No, de acciones realizadas para la implementación de la prueba piloto por poligonos de recolección de basura.                   TAP= APP= No, de acciones programadas  para la implementación de la prueba piloto por poligonos de recolección de basura</t>
  </si>
  <si>
    <t>PAR=(NAR/TAR)                      NAR= No. de acciones realizadas para la actualización de reglamentos.                                                              TAR= Total de acciones programadas a realizadas para la actualización de reglamentos</t>
  </si>
  <si>
    <t>PPA=(PPA/TPM)*100                      PPA= No. de parques y jardines antendidos                                              TPM= Total de parques y jaridnes en el municipio</t>
  </si>
  <si>
    <t>PAA=(NAR/TAD)*100                      NAR= No. de acciones realizadas para concretar acuerdos con los comerciantes el mercado municipal.                                                              TAR= Total de acciones planeadas a realizadas para concretar acuerdos con los comerciantes el mercado municipal</t>
  </si>
  <si>
    <t>Pesos</t>
  </si>
  <si>
    <t>Puntaje</t>
  </si>
  <si>
    <t>°C</t>
  </si>
  <si>
    <t>34.5% urbano, 65.5% rural</t>
  </si>
  <si>
    <t>&lt;-0.32</t>
  </si>
  <si>
    <t>&gt;2%</t>
  </si>
  <si>
    <t>&gt;0.83%</t>
  </si>
  <si>
    <t>35% urbano 65% rural</t>
  </si>
  <si>
    <t>https://finanzas.hidalgo.gob.mx/transparenciafinanzas/UTED#</t>
  </si>
  <si>
    <t>Analítico de Ingresos</t>
  </si>
  <si>
    <t>https://www.inegi.org.mx/contenidos/saladeprensa/boletines/2022/itaee/itaee2022_07_Hid.pdf</t>
  </si>
  <si>
    <t>https://www.inegi.org.mx/app/mapa/denue/default.aspx</t>
  </si>
  <si>
    <t>Reporte de resultados de seguimiento de metas del POA</t>
  </si>
  <si>
    <t>Reporte generado por CONEVAL</t>
  </si>
  <si>
    <t>Presupuesto de Egresos, Presuesto Instancia de la Mujer</t>
  </si>
  <si>
    <t>Seguimiento programatico de POAS</t>
  </si>
  <si>
    <t>Presupuesto de Egresos, Presuesto SIPINNA</t>
  </si>
  <si>
    <t>Presupuesto de Egresos, Presupuesto Pueblos Indígenas</t>
  </si>
  <si>
    <t>Encuesta Nacional de Victimización y Percepción
sobre Seguridad Pública (ENVIPE)</t>
  </si>
  <si>
    <t>Plantilla de Seguridad Pública Municipal</t>
  </si>
  <si>
    <t>Reportes de incidencia delictiva de Seguridad Pública</t>
  </si>
  <si>
    <t>Avance programático de los Programas Operativos Anuales</t>
  </si>
  <si>
    <t xml:space="preserve">Reporte de capacitaciones </t>
  </si>
  <si>
    <t>Reporte accidentes de Protección Civil</t>
  </si>
  <si>
    <t>Programa Operativo Anual</t>
  </si>
  <si>
    <t xml:space="preserve">Atlas de riesgo </t>
  </si>
  <si>
    <t>Reporte de municipios que cuentan con instrumentos de Planeación Urbana y Ordenamiento Territorial de acuerdo a los tipificados en el Sistema Estatal de Desarrollo Urbano y Ordenamiento Territorial</t>
  </si>
  <si>
    <t>Presupuesto del FAISM</t>
  </si>
  <si>
    <t>Reporte de la Distribución del Presupuesto de FAiSM</t>
  </si>
  <si>
    <t>Plan Municipal de Desarrollo Urbano</t>
  </si>
  <si>
    <t>Listado de obras que contienen impacto ambiental</t>
  </si>
  <si>
    <t xml:space="preserve">Listado de obras </t>
  </si>
  <si>
    <t xml:space="preserve">Reporte de seguimiento de metas </t>
  </si>
  <si>
    <t>Programa Operativo</t>
  </si>
  <si>
    <t>Listado de Localidades</t>
  </si>
  <si>
    <t>Listado de obras destinadas a los servcios básicos</t>
  </si>
  <si>
    <t>Listado de obras destinadas a los servicios de agua potable</t>
  </si>
  <si>
    <t>Listado de obras destinadas a los servicios de drenaje</t>
  </si>
  <si>
    <t>Listado de obras destinadas a los servicios de electrificación</t>
  </si>
  <si>
    <t>Medición de pobreza del CONEVAL</t>
  </si>
  <si>
    <t>Informe anual sobre la pobreza  y rezago social de la Unidad de Planeación y Evaluación de Programas para el Desarrollo</t>
  </si>
  <si>
    <t>Reporte del Presupuesto de Egresos del municipio</t>
  </si>
  <si>
    <t>Reporte de seguimiento de metas del Programa operativo Anual</t>
  </si>
  <si>
    <t>Mexico ¿cómo vamos? Índice de progreso social 2019</t>
  </si>
  <si>
    <t>Índice básico de las ciudades prósperas ONU-HABITAT</t>
  </si>
  <si>
    <t>Inventario de Registros climatológicos por decadada SEMARNAT</t>
  </si>
  <si>
    <t>Reporte de seguimiento de metas de los programas  operativos</t>
  </si>
  <si>
    <t>Reporte específico del Presupuesto deEgresos</t>
  </si>
  <si>
    <t>Contrato de compra venta</t>
  </si>
  <si>
    <t>Secretaría del Bienestar-Informe anual sobre la situación de pobreza y rezago social</t>
  </si>
  <si>
    <t>Listado de obras realizadas en el municipio</t>
  </si>
  <si>
    <t>Proyecto Operativo Anual</t>
  </si>
  <si>
    <t>Lista de colonias y comunidades que cuentan con servicio de recolección</t>
  </si>
  <si>
    <t>Proyectos Operativos Anuales</t>
  </si>
  <si>
    <t>Reporte de resultados de la prueba de la recolección por polígonos</t>
  </si>
  <si>
    <t>Reglamentos publicados en el Periodico Oficial del Estado</t>
  </si>
  <si>
    <t>Bitácora de servicios</t>
  </si>
  <si>
    <t>Acta o minuta de acuerdos</t>
  </si>
  <si>
    <t>Dirección de Planeación</t>
  </si>
  <si>
    <t>Departamento de Informática</t>
  </si>
  <si>
    <t>Contraloría Municipal</t>
  </si>
  <si>
    <t>Coordinación de la Unidad de Transparencia y Acceso a la Información Pública</t>
  </si>
  <si>
    <t>Dirección de Desarrollo Económico</t>
  </si>
  <si>
    <t>Dirección de Desarrollo Comunitario</t>
  </si>
  <si>
    <t>Departamento de la Instancia de la Mujer</t>
  </si>
  <si>
    <t>Secretaría del Sistema de Protección Integral</t>
  </si>
  <si>
    <t>Coordinación de Pueblos Indígenas</t>
  </si>
  <si>
    <t>Direccion General de Seguridad Pública y Tránsito Municipal</t>
  </si>
  <si>
    <t>Departamento de Tránsito y Vialidad</t>
  </si>
  <si>
    <t>Movilidad</t>
  </si>
  <si>
    <t>Protección Civil</t>
  </si>
  <si>
    <t xml:space="preserve">Dirección General de Obras Públicas </t>
  </si>
  <si>
    <t>Dirección de Obras Públicas</t>
  </si>
  <si>
    <t>Departamento de Maquinaria</t>
  </si>
  <si>
    <t>Secretaría del Bienestar</t>
  </si>
  <si>
    <t>Dirección de Desarrollo Humano</t>
  </si>
  <si>
    <t>DIF</t>
  </si>
  <si>
    <t>Departamento de Educación</t>
  </si>
  <si>
    <t>Departamento de Salud</t>
  </si>
  <si>
    <t>DIF, PRESIDENCIA</t>
  </si>
  <si>
    <t>UBR, DIF</t>
  </si>
  <si>
    <t>Departamento del Deporte</t>
  </si>
  <si>
    <t>Departamento de Cultura</t>
  </si>
  <si>
    <t>Direccción de Ecología y Sustentabilidad</t>
  </si>
  <si>
    <t>Medio Ambiente</t>
  </si>
  <si>
    <t>Obras Públicas</t>
  </si>
  <si>
    <t>Dirección de Servicios Públicos</t>
  </si>
  <si>
    <t>Departamento de limpias</t>
  </si>
  <si>
    <t>Departamento de Alumbrado Público</t>
  </si>
  <si>
    <t>Coordinación de Mercado y Coordinación de Panteón Municipal</t>
  </si>
  <si>
    <t>Departamento de Parques y Jardines</t>
  </si>
  <si>
    <t xml:space="preserve">Coordinación de Mercado </t>
  </si>
  <si>
    <t>Coordinación de Balizamiento</t>
  </si>
  <si>
    <t>Departamento de Recursos Humanos</t>
  </si>
  <si>
    <t>Proteger y preservar los recursos naturales del municipio, mediante la implementación de polítcas ambientales en materia de sostenibilidad</t>
  </si>
  <si>
    <t>Promover el desarrollo de todas las capacidades del ser humano en el municipio de huejutla</t>
  </si>
  <si>
    <t>Incrementar y mejorar la infraestructura social del municipio de la mano con un desarrollo urbano que ayude a la movilidad, comunicación, conectividad, vivienda y al fortalecimiento de los servicios públicos</t>
  </si>
  <si>
    <t>Fortalecer la infraestructura de servicios básicos de agua potable, drenaje sanitario, electrificación y alumbrado público para mejorar la calidad de vida de la población del municipio</t>
  </si>
  <si>
    <t>Contribuir en la identificación de los grupos vulnerables para aplicar los programas, apoyos y beneficios entre los huejutlenses menos favorecidos con corresponsabilidad social</t>
  </si>
  <si>
    <t>Proteger la integridad física y patrimonial de las personas que viven en el municipio mediante acciones de protección civil, la prevención y atención del delito.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</si>
</sst>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#,##0.000"/>
    <numFmt numFmtId="165" formatCode="0.0%"/>
    <numFmt numFmtId="166" formatCode="0.000%"/>
    <numFmt numFmtId="167" formatCode="_-&quot;$&quot;* #,##0.000_-;\-&quot;$&quot;* #,##0.0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10" fontId="1" fillId="0" borderId="0" xfId="2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9" fontId="1" fillId="0" borderId="0" xfId="2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5" fontId="1" fillId="0" borderId="0" xfId="2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165" fontId="1" fillId="0" borderId="0" xfId="2" applyNumberFormat="1" applyFont="1" applyBorder="1" applyAlignment="1">
      <alignment wrapText="1"/>
    </xf>
    <xf numFmtId="10" fontId="1" fillId="0" borderId="0" xfId="2" applyNumberFormat="1" applyFont="1" applyBorder="1" applyAlignment="1">
      <alignment wrapText="1"/>
    </xf>
    <xf numFmtId="10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6" fontId="1" fillId="0" borderId="0" xfId="2" applyNumberFormat="1" applyFont="1" applyBorder="1" applyAlignment="1">
      <alignment wrapText="1"/>
    </xf>
    <xf numFmtId="9" fontId="1" fillId="0" borderId="0" xfId="0" applyNumberFormat="1" applyFont="1" applyBorder="1" applyAlignment="1">
      <alignment wrapText="1"/>
    </xf>
    <xf numFmtId="10" fontId="1" fillId="0" borderId="0" xfId="0" applyNumberFormat="1" applyFont="1" applyBorder="1" applyAlignment="1">
      <alignment wrapText="1"/>
    </xf>
    <xf numFmtId="0" fontId="0" fillId="0" borderId="0" xfId="0" applyFont="1"/>
    <xf numFmtId="9" fontId="5" fillId="0" borderId="0" xfId="0" applyNumberFormat="1" applyFont="1" applyFill="1" applyBorder="1" applyAlignment="1">
      <alignment horizontal="center" vertical="center" wrapText="1"/>
    </xf>
    <xf numFmtId="13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4" fontId="1" fillId="0" borderId="0" xfId="1" applyFont="1" applyFill="1" applyBorder="1" applyAlignment="1">
      <alignment horizontal="center" vertical="center" wrapText="1"/>
    </xf>
    <xf numFmtId="167" fontId="1" fillId="0" borderId="0" xfId="1" applyNumberFormat="1" applyFont="1" applyFill="1" applyBorder="1" applyAlignment="1">
      <alignment horizontal="center" vertical="center" wrapText="1"/>
    </xf>
    <xf numFmtId="9" fontId="1" fillId="0" borderId="0" xfId="2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165" fontId="1" fillId="0" borderId="0" xfId="2" applyNumberFormat="1" applyFont="1" applyFill="1" applyBorder="1" applyAlignment="1">
      <alignment wrapText="1"/>
    </xf>
    <xf numFmtId="10" fontId="1" fillId="0" borderId="0" xfId="2" applyNumberFormat="1" applyFont="1" applyFill="1" applyBorder="1" applyAlignment="1">
      <alignment wrapText="1"/>
    </xf>
    <xf numFmtId="166" fontId="1" fillId="0" borderId="0" xfId="2" applyNumberFormat="1" applyFont="1" applyFill="1" applyBorder="1" applyAlignment="1">
      <alignment wrapText="1"/>
    </xf>
    <xf numFmtId="9" fontId="1" fillId="0" borderId="0" xfId="0" applyNumberFormat="1" applyFont="1" applyFill="1" applyBorder="1" applyAlignment="1">
      <alignment wrapText="1"/>
    </xf>
    <xf numFmtId="9" fontId="1" fillId="0" borderId="0" xfId="0" applyNumberFormat="1" applyFont="1" applyFill="1" applyBorder="1" applyAlignment="1">
      <alignment vertical="center" wrapText="1"/>
    </xf>
    <xf numFmtId="9" fontId="1" fillId="0" borderId="0" xfId="2" applyFont="1" applyFill="1" applyBorder="1" applyAlignment="1">
      <alignment vertical="center" wrapText="1"/>
    </xf>
    <xf numFmtId="9" fontId="1" fillId="0" borderId="0" xfId="2" applyFont="1" applyFill="1" applyBorder="1" applyAlignment="1">
      <alignment wrapText="1"/>
    </xf>
    <xf numFmtId="9" fontId="1" fillId="0" borderId="0" xfId="2" applyFont="1" applyBorder="1" applyAlignment="1">
      <alignment wrapText="1"/>
    </xf>
    <xf numFmtId="9" fontId="1" fillId="0" borderId="0" xfId="2" applyFont="1" applyBorder="1" applyAlignment="1">
      <alignment vertical="center" wrapText="1"/>
    </xf>
    <xf numFmtId="9" fontId="5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9" fontId="1" fillId="0" borderId="0" xfId="2" applyFont="1" applyBorder="1" applyAlignment="1">
      <alignment horizontal="center" wrapText="1"/>
    </xf>
    <xf numFmtId="10" fontId="1" fillId="0" borderId="0" xfId="2" applyNumberFormat="1" applyFont="1" applyBorder="1" applyAlignment="1">
      <alignment horizontal="center" wrapText="1"/>
    </xf>
    <xf numFmtId="9" fontId="1" fillId="0" borderId="0" xfId="2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165" fontId="1" fillId="0" borderId="0" xfId="2" applyNumberFormat="1" applyFont="1" applyBorder="1" applyAlignment="1">
      <alignment horizontal="center" wrapText="1"/>
    </xf>
    <xf numFmtId="165" fontId="1" fillId="0" borderId="0" xfId="2" applyNumberFormat="1" applyFont="1" applyBorder="1" applyAlignment="1">
      <alignment horizontal="center" vertical="center" wrapText="1"/>
    </xf>
    <xf numFmtId="10" fontId="1" fillId="0" borderId="0" xfId="0" applyNumberFormat="1" applyFont="1" applyBorder="1" applyAlignment="1">
      <alignment horizontal="center" wrapText="1"/>
    </xf>
    <xf numFmtId="9" fontId="1" fillId="0" borderId="0" xfId="0" applyNumberFormat="1" applyFont="1" applyBorder="1" applyAlignment="1">
      <alignment horizontal="center" wrapText="1"/>
    </xf>
    <xf numFmtId="10" fontId="5" fillId="0" borderId="0" xfId="2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2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0"/>
  <sheetViews>
    <sheetView tabSelected="1" topLeftCell="M2" workbookViewId="0">
      <selection activeCell="R8" sqref="R8:S152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26.1406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style="3" bestFit="1" customWidth="1"/>
    <col min="19" max="19" width="20" style="3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20" x14ac:dyDescent="0.25">
      <c r="A3" s="59" t="s">
        <v>4</v>
      </c>
      <c r="B3" s="58"/>
      <c r="C3" s="58"/>
      <c r="D3" s="59" t="s">
        <v>5</v>
      </c>
      <c r="E3" s="58"/>
      <c r="F3" s="58"/>
      <c r="G3" s="59" t="s">
        <v>6</v>
      </c>
      <c r="H3" s="58"/>
      <c r="I3" s="58"/>
    </row>
    <row r="4" spans="1:20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s="3" t="s">
        <v>8</v>
      </c>
      <c r="S4" s="3" t="s">
        <v>11</v>
      </c>
      <c r="T4" t="s">
        <v>12</v>
      </c>
    </row>
    <row r="5" spans="1:20" hidden="1" x14ac:dyDescent="0.25">
      <c r="A5" t="s">
        <v>13</v>
      </c>
      <c r="B5" s="3" t="s">
        <v>14</v>
      </c>
      <c r="C5" s="3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3" t="s">
        <v>30</v>
      </c>
      <c r="S5" s="3" t="s">
        <v>31</v>
      </c>
      <c r="T5" t="s">
        <v>32</v>
      </c>
    </row>
    <row r="6" spans="1:20" x14ac:dyDescent="0.25">
      <c r="A6" s="57" t="s">
        <v>33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ht="26.25" x14ac:dyDescent="0.25">
      <c r="A7" s="1" t="s">
        <v>34</v>
      </c>
      <c r="B7" s="4" t="s">
        <v>35</v>
      </c>
      <c r="C7" s="4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7" t="s">
        <v>44</v>
      </c>
      <c r="L7" s="7" t="s">
        <v>45</v>
      </c>
      <c r="M7" s="1" t="s">
        <v>46</v>
      </c>
      <c r="N7" s="7" t="s">
        <v>47</v>
      </c>
      <c r="O7" s="1" t="s">
        <v>48</v>
      </c>
      <c r="P7" s="1" t="s">
        <v>49</v>
      </c>
      <c r="Q7" s="1" t="s">
        <v>50</v>
      </c>
      <c r="R7" s="4" t="s">
        <v>51</v>
      </c>
      <c r="S7" s="4" t="s">
        <v>52</v>
      </c>
      <c r="T7" s="1" t="s">
        <v>53</v>
      </c>
    </row>
    <row r="8" spans="1:20" x14ac:dyDescent="0.25">
      <c r="A8">
        <v>2022</v>
      </c>
      <c r="B8" s="3">
        <v>44562</v>
      </c>
      <c r="C8" s="3">
        <v>44651</v>
      </c>
      <c r="D8" t="s">
        <v>76</v>
      </c>
      <c r="E8" t="s">
        <v>56</v>
      </c>
      <c r="F8" t="s">
        <v>57</v>
      </c>
      <c r="G8" t="s">
        <v>58</v>
      </c>
      <c r="H8" t="s">
        <v>394</v>
      </c>
      <c r="I8" t="s">
        <v>62</v>
      </c>
      <c r="J8" t="s">
        <v>60</v>
      </c>
      <c r="K8" s="8">
        <v>0.749</v>
      </c>
      <c r="L8" s="28">
        <v>0.8</v>
      </c>
      <c r="M8" s="55">
        <v>0</v>
      </c>
      <c r="N8" s="44">
        <v>0</v>
      </c>
      <c r="O8" t="s">
        <v>54</v>
      </c>
      <c r="P8" t="s">
        <v>539</v>
      </c>
      <c r="Q8" t="s">
        <v>589</v>
      </c>
      <c r="R8" s="3">
        <v>44666</v>
      </c>
      <c r="S8" s="3">
        <v>44666</v>
      </c>
    </row>
    <row r="9" spans="1:20" x14ac:dyDescent="0.25">
      <c r="A9" s="2">
        <v>2022</v>
      </c>
      <c r="B9" s="3">
        <v>44562</v>
      </c>
      <c r="C9" s="3">
        <v>44651</v>
      </c>
      <c r="D9" t="s">
        <v>76</v>
      </c>
      <c r="E9" t="s">
        <v>77</v>
      </c>
      <c r="F9" t="s">
        <v>57</v>
      </c>
      <c r="G9" t="s">
        <v>93</v>
      </c>
      <c r="H9" t="s">
        <v>394</v>
      </c>
      <c r="I9" t="s">
        <v>62</v>
      </c>
      <c r="J9" t="s">
        <v>60</v>
      </c>
      <c r="K9" s="8">
        <v>0.36499999999999999</v>
      </c>
      <c r="L9" s="28">
        <v>0.4</v>
      </c>
      <c r="M9" s="55">
        <v>0</v>
      </c>
      <c r="N9" s="44">
        <v>0</v>
      </c>
      <c r="O9" t="s">
        <v>54</v>
      </c>
      <c r="P9" t="s">
        <v>539</v>
      </c>
      <c r="Q9" t="s">
        <v>589</v>
      </c>
      <c r="R9" s="3">
        <v>44666</v>
      </c>
      <c r="S9" s="3">
        <v>44666</v>
      </c>
    </row>
    <row r="10" spans="1:20" x14ac:dyDescent="0.25">
      <c r="A10" s="2">
        <v>2022</v>
      </c>
      <c r="B10" s="3">
        <v>44562</v>
      </c>
      <c r="C10" s="3">
        <v>44651</v>
      </c>
      <c r="D10" t="s">
        <v>76</v>
      </c>
      <c r="E10" t="s">
        <v>61</v>
      </c>
      <c r="F10" t="s">
        <v>57</v>
      </c>
      <c r="G10" t="s">
        <v>94</v>
      </c>
      <c r="H10" t="s">
        <v>395</v>
      </c>
      <c r="I10" t="s">
        <v>62</v>
      </c>
      <c r="J10" t="s">
        <v>178</v>
      </c>
      <c r="K10" s="8">
        <v>0.40500000000000003</v>
      </c>
      <c r="L10" s="28">
        <v>0.45</v>
      </c>
      <c r="M10" s="55">
        <v>0</v>
      </c>
      <c r="N10" s="44">
        <v>0</v>
      </c>
      <c r="O10" t="s">
        <v>54</v>
      </c>
      <c r="P10" t="s">
        <v>63</v>
      </c>
      <c r="Q10" t="s">
        <v>589</v>
      </c>
      <c r="R10" s="3">
        <v>44666</v>
      </c>
      <c r="S10" s="3">
        <v>44666</v>
      </c>
    </row>
    <row r="11" spans="1:20" x14ac:dyDescent="0.25">
      <c r="A11" s="2">
        <v>2022</v>
      </c>
      <c r="B11" s="3">
        <v>44562</v>
      </c>
      <c r="C11" s="3">
        <v>44651</v>
      </c>
      <c r="D11" t="s">
        <v>76</v>
      </c>
      <c r="E11" t="s">
        <v>78</v>
      </c>
      <c r="F11" t="s">
        <v>64</v>
      </c>
      <c r="G11" t="s">
        <v>95</v>
      </c>
      <c r="H11" t="s">
        <v>396</v>
      </c>
      <c r="I11" t="s">
        <v>62</v>
      </c>
      <c r="J11" t="s">
        <v>69</v>
      </c>
      <c r="K11" s="8">
        <v>0</v>
      </c>
      <c r="L11" s="28">
        <v>1</v>
      </c>
      <c r="M11" s="55">
        <v>0</v>
      </c>
      <c r="N11" s="44">
        <v>0</v>
      </c>
      <c r="O11" t="s">
        <v>54</v>
      </c>
      <c r="P11" t="s">
        <v>111</v>
      </c>
      <c r="Q11" t="s">
        <v>624</v>
      </c>
      <c r="R11" s="3">
        <v>44666</v>
      </c>
      <c r="S11" s="3">
        <v>44666</v>
      </c>
    </row>
    <row r="12" spans="1:20" x14ac:dyDescent="0.25">
      <c r="A12" s="2">
        <v>2022</v>
      </c>
      <c r="B12" s="3">
        <v>44562</v>
      </c>
      <c r="C12" s="3">
        <v>44651</v>
      </c>
      <c r="D12" t="s">
        <v>76</v>
      </c>
      <c r="E12" t="s">
        <v>79</v>
      </c>
      <c r="F12" t="s">
        <v>64</v>
      </c>
      <c r="G12" t="s">
        <v>96</v>
      </c>
      <c r="H12" t="s">
        <v>397</v>
      </c>
      <c r="I12" t="s">
        <v>62</v>
      </c>
      <c r="J12" t="s">
        <v>69</v>
      </c>
      <c r="K12" s="8">
        <v>0</v>
      </c>
      <c r="L12" s="28">
        <v>0.7</v>
      </c>
      <c r="M12" s="55">
        <v>0</v>
      </c>
      <c r="N12" s="44">
        <v>0.79900000000000004</v>
      </c>
      <c r="O12" t="s">
        <v>54</v>
      </c>
      <c r="P12" t="s">
        <v>112</v>
      </c>
      <c r="Q12" s="6" t="s">
        <v>589</v>
      </c>
      <c r="R12" s="3">
        <v>44666</v>
      </c>
      <c r="S12" s="3">
        <v>44666</v>
      </c>
    </row>
    <row r="13" spans="1:20" x14ac:dyDescent="0.25">
      <c r="A13" s="2">
        <v>2022</v>
      </c>
      <c r="B13" s="3">
        <v>44562</v>
      </c>
      <c r="C13" s="3">
        <v>44651</v>
      </c>
      <c r="D13" t="s">
        <v>76</v>
      </c>
      <c r="E13" t="s">
        <v>191</v>
      </c>
      <c r="F13" t="s">
        <v>57</v>
      </c>
      <c r="G13" t="s">
        <v>73</v>
      </c>
      <c r="H13" t="s">
        <v>398</v>
      </c>
      <c r="I13" t="s">
        <v>62</v>
      </c>
      <c r="J13" t="s">
        <v>69</v>
      </c>
      <c r="K13" s="9">
        <v>6.9900000000000004E-2</v>
      </c>
      <c r="L13" s="18">
        <v>7.0000000000000007E-2</v>
      </c>
      <c r="M13" s="55">
        <v>0</v>
      </c>
      <c r="N13" s="45">
        <v>7.4379999999999997</v>
      </c>
      <c r="O13" t="s">
        <v>55</v>
      </c>
      <c r="P13" t="s">
        <v>74</v>
      </c>
      <c r="Q13" t="s">
        <v>624</v>
      </c>
      <c r="R13" s="3">
        <v>44666</v>
      </c>
      <c r="S13" s="3">
        <v>44666</v>
      </c>
    </row>
    <row r="14" spans="1:20" x14ac:dyDescent="0.25">
      <c r="A14" s="2">
        <v>2022</v>
      </c>
      <c r="B14" s="3">
        <v>44562</v>
      </c>
      <c r="C14" s="3">
        <v>44651</v>
      </c>
      <c r="D14" t="s">
        <v>76</v>
      </c>
      <c r="E14" t="s">
        <v>80</v>
      </c>
      <c r="F14" t="s">
        <v>57</v>
      </c>
      <c r="G14" t="s">
        <v>97</v>
      </c>
      <c r="H14" t="s">
        <v>399</v>
      </c>
      <c r="I14" t="s">
        <v>62</v>
      </c>
      <c r="J14" t="s">
        <v>69</v>
      </c>
      <c r="K14" s="9">
        <v>0</v>
      </c>
      <c r="L14" s="18">
        <v>1</v>
      </c>
      <c r="M14" s="55">
        <v>0</v>
      </c>
      <c r="N14" s="44">
        <v>0</v>
      </c>
      <c r="O14" t="s">
        <v>54</v>
      </c>
      <c r="P14" t="s">
        <v>113</v>
      </c>
      <c r="Q14" t="s">
        <v>114</v>
      </c>
      <c r="R14" s="3">
        <v>44666</v>
      </c>
      <c r="S14" s="3">
        <v>44666</v>
      </c>
    </row>
    <row r="15" spans="1:20" x14ac:dyDescent="0.25">
      <c r="A15" s="2">
        <v>2022</v>
      </c>
      <c r="B15" s="3">
        <v>44562</v>
      </c>
      <c r="C15" s="3">
        <v>44651</v>
      </c>
      <c r="D15" t="s">
        <v>76</v>
      </c>
      <c r="E15" t="s">
        <v>81</v>
      </c>
      <c r="F15" t="s">
        <v>57</v>
      </c>
      <c r="G15" t="s">
        <v>98</v>
      </c>
      <c r="H15" t="s">
        <v>400</v>
      </c>
      <c r="I15" t="s">
        <v>62</v>
      </c>
      <c r="J15" t="s">
        <v>69</v>
      </c>
      <c r="K15" s="9">
        <v>0</v>
      </c>
      <c r="L15" s="18">
        <v>1</v>
      </c>
      <c r="M15" s="55">
        <v>0</v>
      </c>
      <c r="N15" s="44">
        <v>0.25</v>
      </c>
      <c r="O15" t="s">
        <v>54</v>
      </c>
      <c r="P15" t="s">
        <v>115</v>
      </c>
      <c r="Q15" t="s">
        <v>590</v>
      </c>
      <c r="R15" s="3">
        <v>44666</v>
      </c>
      <c r="S15" s="3">
        <v>44666</v>
      </c>
    </row>
    <row r="16" spans="1:20" x14ac:dyDescent="0.25">
      <c r="A16" s="2">
        <v>2022</v>
      </c>
      <c r="B16" s="3">
        <v>44562</v>
      </c>
      <c r="C16" s="3">
        <v>44651</v>
      </c>
      <c r="D16" t="s">
        <v>76</v>
      </c>
      <c r="E16" t="s">
        <v>82</v>
      </c>
      <c r="F16" t="s">
        <v>57</v>
      </c>
      <c r="G16" t="s">
        <v>99</v>
      </c>
      <c r="H16" t="s">
        <v>100</v>
      </c>
      <c r="I16" t="s">
        <v>62</v>
      </c>
      <c r="J16" t="s">
        <v>69</v>
      </c>
      <c r="K16" s="9">
        <v>1</v>
      </c>
      <c r="L16" s="18">
        <v>1</v>
      </c>
      <c r="M16" s="55">
        <v>0</v>
      </c>
      <c r="N16" s="44">
        <v>1</v>
      </c>
      <c r="O16" t="s">
        <v>54</v>
      </c>
      <c r="P16" t="s">
        <v>116</v>
      </c>
      <c r="Q16" t="s">
        <v>117</v>
      </c>
      <c r="R16" s="3">
        <v>44666</v>
      </c>
      <c r="S16" s="3">
        <v>44666</v>
      </c>
    </row>
    <row r="17" spans="1:20" x14ac:dyDescent="0.25">
      <c r="A17" s="2">
        <v>2022</v>
      </c>
      <c r="B17" s="3">
        <v>44562</v>
      </c>
      <c r="C17" s="3">
        <v>44651</v>
      </c>
      <c r="D17" t="s">
        <v>76</v>
      </c>
      <c r="E17" t="s">
        <v>83</v>
      </c>
      <c r="F17" t="s">
        <v>57</v>
      </c>
      <c r="G17" t="s">
        <v>101</v>
      </c>
      <c r="H17" t="s">
        <v>401</v>
      </c>
      <c r="I17" t="s">
        <v>62</v>
      </c>
      <c r="J17" t="s">
        <v>69</v>
      </c>
      <c r="K17" s="9">
        <f>(0-1)/1</f>
        <v>-1</v>
      </c>
      <c r="L17" s="9">
        <v>0</v>
      </c>
      <c r="M17" s="55">
        <v>0</v>
      </c>
      <c r="N17" s="44">
        <v>0</v>
      </c>
      <c r="O17" t="s">
        <v>55</v>
      </c>
      <c r="P17" t="s">
        <v>118</v>
      </c>
      <c r="Q17" t="s">
        <v>591</v>
      </c>
      <c r="R17" s="3">
        <v>44666</v>
      </c>
      <c r="S17" s="3">
        <v>44666</v>
      </c>
    </row>
    <row r="18" spans="1:20" x14ac:dyDescent="0.25">
      <c r="A18" s="2">
        <v>2022</v>
      </c>
      <c r="B18" s="3">
        <v>44562</v>
      </c>
      <c r="C18" s="3">
        <v>44651</v>
      </c>
      <c r="D18" t="s">
        <v>76</v>
      </c>
      <c r="E18" t="s">
        <v>84</v>
      </c>
      <c r="F18" t="s">
        <v>57</v>
      </c>
      <c r="G18" t="s">
        <v>102</v>
      </c>
      <c r="H18" t="s">
        <v>402</v>
      </c>
      <c r="I18" t="s">
        <v>62</v>
      </c>
      <c r="J18" t="s">
        <v>60</v>
      </c>
      <c r="K18" s="8">
        <v>0.83</v>
      </c>
      <c r="L18" s="28">
        <v>0.85</v>
      </c>
      <c r="M18" s="55">
        <v>0</v>
      </c>
      <c r="N18" s="44">
        <v>0</v>
      </c>
      <c r="O18" t="s">
        <v>54</v>
      </c>
      <c r="P18" t="s">
        <v>119</v>
      </c>
      <c r="Q18" t="s">
        <v>591</v>
      </c>
      <c r="R18" s="3">
        <v>44666</v>
      </c>
      <c r="S18" s="3">
        <v>44666</v>
      </c>
    </row>
    <row r="19" spans="1:20" x14ac:dyDescent="0.25">
      <c r="A19" s="2">
        <v>2022</v>
      </c>
      <c r="B19" s="3">
        <v>44562</v>
      </c>
      <c r="C19" s="3">
        <v>44651</v>
      </c>
      <c r="D19" t="s">
        <v>76</v>
      </c>
      <c r="E19" t="s">
        <v>85</v>
      </c>
      <c r="F19" t="s">
        <v>57</v>
      </c>
      <c r="G19" t="s">
        <v>103</v>
      </c>
      <c r="H19" t="s">
        <v>403</v>
      </c>
      <c r="I19" t="s">
        <v>62</v>
      </c>
      <c r="J19" t="s">
        <v>60</v>
      </c>
      <c r="K19" s="8">
        <v>1</v>
      </c>
      <c r="L19" s="28">
        <v>1</v>
      </c>
      <c r="M19" s="55">
        <v>0</v>
      </c>
      <c r="N19" s="44">
        <v>1</v>
      </c>
      <c r="O19" t="s">
        <v>54</v>
      </c>
      <c r="P19" t="s">
        <v>116</v>
      </c>
      <c r="Q19" t="s">
        <v>592</v>
      </c>
      <c r="R19" s="3">
        <v>44666</v>
      </c>
      <c r="S19" s="3">
        <v>44666</v>
      </c>
    </row>
    <row r="20" spans="1:20" x14ac:dyDescent="0.25">
      <c r="A20" s="2">
        <v>2022</v>
      </c>
      <c r="B20" s="3">
        <v>44562</v>
      </c>
      <c r="C20" s="3">
        <v>44651</v>
      </c>
      <c r="D20" t="s">
        <v>76</v>
      </c>
      <c r="E20" t="s">
        <v>86</v>
      </c>
      <c r="F20" t="s">
        <v>57</v>
      </c>
      <c r="G20" t="s">
        <v>104</v>
      </c>
      <c r="H20" t="s">
        <v>404</v>
      </c>
      <c r="I20" t="s">
        <v>62</v>
      </c>
      <c r="J20" t="s">
        <v>69</v>
      </c>
      <c r="K20" s="8">
        <f>0.494167550371156*100%</f>
        <v>0.49416755037115601</v>
      </c>
      <c r="L20" s="28">
        <v>0.55000000000000004</v>
      </c>
      <c r="M20" s="55">
        <v>0</v>
      </c>
      <c r="N20" s="44">
        <v>0</v>
      </c>
      <c r="O20" t="s">
        <v>54</v>
      </c>
      <c r="P20" t="s">
        <v>120</v>
      </c>
      <c r="Q20" t="s">
        <v>591</v>
      </c>
      <c r="R20" s="3">
        <v>44666</v>
      </c>
      <c r="S20" s="3">
        <v>44666</v>
      </c>
    </row>
    <row r="21" spans="1:20" x14ac:dyDescent="0.25">
      <c r="A21" s="2">
        <v>2022</v>
      </c>
      <c r="B21" s="3">
        <v>44562</v>
      </c>
      <c r="C21" s="3">
        <v>44651</v>
      </c>
      <c r="D21" t="s">
        <v>76</v>
      </c>
      <c r="E21" t="s">
        <v>65</v>
      </c>
      <c r="F21" t="s">
        <v>57</v>
      </c>
      <c r="G21" t="s">
        <v>66</v>
      </c>
      <c r="H21" t="s">
        <v>405</v>
      </c>
      <c r="I21" t="s">
        <v>67</v>
      </c>
      <c r="J21" t="s">
        <v>60</v>
      </c>
      <c r="K21" s="10">
        <v>-30.76923076923077</v>
      </c>
      <c r="L21" s="10" t="s">
        <v>535</v>
      </c>
      <c r="M21" s="55">
        <v>0</v>
      </c>
      <c r="N21" s="45">
        <v>0</v>
      </c>
      <c r="O21" t="s">
        <v>55</v>
      </c>
      <c r="P21" t="s">
        <v>68</v>
      </c>
      <c r="Q21" t="s">
        <v>591</v>
      </c>
      <c r="R21" s="3">
        <v>44666</v>
      </c>
      <c r="S21" s="3">
        <v>44666</v>
      </c>
    </row>
    <row r="22" spans="1:20" x14ac:dyDescent="0.25">
      <c r="A22" s="2">
        <v>2022</v>
      </c>
      <c r="B22" s="3">
        <v>44562</v>
      </c>
      <c r="C22" s="3">
        <v>44651</v>
      </c>
      <c r="D22" t="s">
        <v>76</v>
      </c>
      <c r="E22" t="s">
        <v>87</v>
      </c>
      <c r="F22" t="s">
        <v>75</v>
      </c>
      <c r="G22" t="s">
        <v>105</v>
      </c>
      <c r="H22" t="s">
        <v>406</v>
      </c>
      <c r="I22" t="s">
        <v>62</v>
      </c>
      <c r="J22" t="s">
        <v>60</v>
      </c>
      <c r="K22" s="8">
        <v>-0.5859711118609342</v>
      </c>
      <c r="L22" s="28">
        <v>0.01</v>
      </c>
      <c r="M22" s="55">
        <v>0</v>
      </c>
      <c r="N22" s="44">
        <v>0</v>
      </c>
      <c r="O22" t="s">
        <v>54</v>
      </c>
      <c r="P22" t="s">
        <v>121</v>
      </c>
      <c r="Q22" t="s">
        <v>589</v>
      </c>
      <c r="R22" s="3">
        <v>44666</v>
      </c>
      <c r="S22" s="3">
        <v>44666</v>
      </c>
    </row>
    <row r="23" spans="1:20" x14ac:dyDescent="0.25">
      <c r="A23" s="2">
        <v>2022</v>
      </c>
      <c r="B23" s="3">
        <v>44562</v>
      </c>
      <c r="C23" s="3">
        <v>44651</v>
      </c>
      <c r="D23" t="s">
        <v>76</v>
      </c>
      <c r="E23" t="s">
        <v>88</v>
      </c>
      <c r="F23" t="s">
        <v>75</v>
      </c>
      <c r="G23" t="s">
        <v>106</v>
      </c>
      <c r="H23" t="s">
        <v>407</v>
      </c>
      <c r="I23" t="s">
        <v>62</v>
      </c>
      <c r="J23" t="s">
        <v>60</v>
      </c>
      <c r="K23" s="8">
        <v>-0.55850682102172355</v>
      </c>
      <c r="L23" s="28">
        <v>0.01</v>
      </c>
      <c r="M23" s="55">
        <v>0</v>
      </c>
      <c r="N23" s="44">
        <v>0</v>
      </c>
      <c r="O23" t="s">
        <v>54</v>
      </c>
      <c r="P23" t="s">
        <v>540</v>
      </c>
      <c r="Q23" t="s">
        <v>122</v>
      </c>
      <c r="R23" s="3">
        <v>44666</v>
      </c>
      <c r="S23" s="3">
        <v>44666</v>
      </c>
    </row>
    <row r="24" spans="1:20" x14ac:dyDescent="0.25">
      <c r="A24" s="2">
        <v>2022</v>
      </c>
      <c r="B24" s="3">
        <v>44562</v>
      </c>
      <c r="C24" s="3">
        <v>44651</v>
      </c>
      <c r="D24" t="s">
        <v>76</v>
      </c>
      <c r="E24" t="s">
        <v>89</v>
      </c>
      <c r="F24" t="s">
        <v>57</v>
      </c>
      <c r="G24" t="s">
        <v>107</v>
      </c>
      <c r="H24" t="s">
        <v>408</v>
      </c>
      <c r="I24" t="s">
        <v>62</v>
      </c>
      <c r="J24" t="s">
        <v>69</v>
      </c>
      <c r="K24" s="8">
        <v>0</v>
      </c>
      <c r="L24" s="28" t="s">
        <v>536</v>
      </c>
      <c r="M24" s="55">
        <v>0</v>
      </c>
      <c r="N24" s="44">
        <v>0</v>
      </c>
      <c r="O24" t="s">
        <v>54</v>
      </c>
      <c r="P24" t="s">
        <v>540</v>
      </c>
      <c r="Q24" t="s">
        <v>122</v>
      </c>
      <c r="R24" s="3">
        <v>44666</v>
      </c>
      <c r="S24" s="3">
        <v>44666</v>
      </c>
    </row>
    <row r="25" spans="1:20" x14ac:dyDescent="0.25">
      <c r="A25" s="2">
        <v>2022</v>
      </c>
      <c r="B25" s="3">
        <v>44562</v>
      </c>
      <c r="C25" s="3">
        <v>44651</v>
      </c>
      <c r="D25" t="s">
        <v>76</v>
      </c>
      <c r="E25" t="s">
        <v>90</v>
      </c>
      <c r="F25" t="s">
        <v>75</v>
      </c>
      <c r="G25" t="s">
        <v>108</v>
      </c>
      <c r="H25" t="s">
        <v>409</v>
      </c>
      <c r="I25" t="s">
        <v>62</v>
      </c>
      <c r="J25" t="s">
        <v>60</v>
      </c>
      <c r="K25" s="8">
        <v>-0.60691765397358644</v>
      </c>
      <c r="L25" s="28">
        <v>0.01</v>
      </c>
      <c r="M25" s="55">
        <v>0</v>
      </c>
      <c r="N25" s="44">
        <v>0</v>
      </c>
      <c r="O25" t="s">
        <v>54</v>
      </c>
      <c r="P25" t="s">
        <v>123</v>
      </c>
      <c r="Q25" t="s">
        <v>124</v>
      </c>
      <c r="R25" s="3">
        <v>44666</v>
      </c>
      <c r="S25" s="3">
        <v>44666</v>
      </c>
    </row>
    <row r="26" spans="1:20" x14ac:dyDescent="0.25">
      <c r="A26" s="2">
        <v>2022</v>
      </c>
      <c r="B26" s="3">
        <v>44562</v>
      </c>
      <c r="C26" s="3">
        <v>44651</v>
      </c>
      <c r="D26" t="s">
        <v>76</v>
      </c>
      <c r="E26" t="s">
        <v>91</v>
      </c>
      <c r="F26" t="s">
        <v>64</v>
      </c>
      <c r="G26" t="s">
        <v>109</v>
      </c>
      <c r="H26" t="s">
        <v>410</v>
      </c>
      <c r="I26" t="s">
        <v>62</v>
      </c>
      <c r="J26" t="s">
        <v>69</v>
      </c>
      <c r="K26" s="8">
        <f>23538538.28/396263762.43</f>
        <v>5.9401188076484999E-2</v>
      </c>
      <c r="L26" s="28">
        <v>1.1599999999999999</v>
      </c>
      <c r="M26" s="55">
        <v>0</v>
      </c>
      <c r="N26" s="44">
        <v>0.97570000000000001</v>
      </c>
      <c r="O26" t="s">
        <v>54</v>
      </c>
      <c r="P26" t="s">
        <v>121</v>
      </c>
      <c r="Q26" t="s">
        <v>589</v>
      </c>
      <c r="R26" s="3">
        <v>44666</v>
      </c>
      <c r="S26" s="3">
        <v>44666</v>
      </c>
    </row>
    <row r="27" spans="1:20" x14ac:dyDescent="0.25">
      <c r="A27" s="2">
        <v>2022</v>
      </c>
      <c r="B27" s="3">
        <v>44562</v>
      </c>
      <c r="C27" s="3">
        <v>44651</v>
      </c>
      <c r="D27" t="s">
        <v>76</v>
      </c>
      <c r="E27" t="s">
        <v>92</v>
      </c>
      <c r="F27" t="s">
        <v>64</v>
      </c>
      <c r="G27" t="s">
        <v>110</v>
      </c>
      <c r="H27" t="s">
        <v>411</v>
      </c>
      <c r="I27" t="s">
        <v>62</v>
      </c>
      <c r="J27" t="s">
        <v>69</v>
      </c>
      <c r="K27" s="54">
        <v>5.0000000000000001E-4</v>
      </c>
      <c r="L27" s="28">
        <v>0.01</v>
      </c>
      <c r="M27" s="55">
        <v>0</v>
      </c>
      <c r="N27" s="44">
        <v>0</v>
      </c>
      <c r="O27" t="s">
        <v>54</v>
      </c>
      <c r="P27" t="s">
        <v>125</v>
      </c>
      <c r="Q27" t="s">
        <v>589</v>
      </c>
      <c r="R27" s="3">
        <v>44666</v>
      </c>
      <c r="S27" s="3">
        <v>44666</v>
      </c>
    </row>
    <row r="28" spans="1:20" x14ac:dyDescent="0.25">
      <c r="A28" s="2">
        <v>2022</v>
      </c>
      <c r="B28" s="3">
        <v>44562</v>
      </c>
      <c r="C28" s="3">
        <v>44651</v>
      </c>
      <c r="D28" t="s">
        <v>76</v>
      </c>
      <c r="E28" t="s">
        <v>70</v>
      </c>
      <c r="F28" t="s">
        <v>64</v>
      </c>
      <c r="G28" t="s">
        <v>71</v>
      </c>
      <c r="H28" t="s">
        <v>412</v>
      </c>
      <c r="I28" t="s">
        <v>59</v>
      </c>
      <c r="J28" t="s">
        <v>60</v>
      </c>
      <c r="K28" s="11">
        <v>100</v>
      </c>
      <c r="L28" s="11">
        <v>100</v>
      </c>
      <c r="M28" s="55">
        <v>0</v>
      </c>
      <c r="N28" s="45">
        <v>0</v>
      </c>
      <c r="O28" t="s">
        <v>54</v>
      </c>
      <c r="P28" t="s">
        <v>72</v>
      </c>
      <c r="Q28" t="s">
        <v>589</v>
      </c>
      <c r="R28" s="3">
        <v>44666</v>
      </c>
      <c r="S28" s="3">
        <v>44666</v>
      </c>
    </row>
    <row r="29" spans="1:20" x14ac:dyDescent="0.25">
      <c r="A29" s="2">
        <v>2022</v>
      </c>
      <c r="B29" s="3">
        <v>44562</v>
      </c>
      <c r="C29" s="3">
        <v>44651</v>
      </c>
      <c r="D29" t="s">
        <v>76</v>
      </c>
      <c r="E29" t="s">
        <v>192</v>
      </c>
      <c r="F29" t="s">
        <v>64</v>
      </c>
      <c r="G29" t="s">
        <v>297</v>
      </c>
      <c r="H29" t="s">
        <v>413</v>
      </c>
      <c r="I29" t="s">
        <v>62</v>
      </c>
      <c r="J29" t="s">
        <v>60</v>
      </c>
      <c r="K29" s="11">
        <v>0</v>
      </c>
      <c r="L29" s="18">
        <v>1</v>
      </c>
      <c r="M29" s="55">
        <v>0</v>
      </c>
      <c r="N29" s="44">
        <v>0</v>
      </c>
      <c r="O29" t="s">
        <v>54</v>
      </c>
      <c r="P29" t="s">
        <v>126</v>
      </c>
      <c r="Q29" t="s">
        <v>589</v>
      </c>
      <c r="R29" s="3">
        <v>44666</v>
      </c>
      <c r="S29" s="3">
        <v>44666</v>
      </c>
      <c r="T29" s="5"/>
    </row>
    <row r="30" spans="1:20" x14ac:dyDescent="0.25">
      <c r="A30" s="2">
        <v>2022</v>
      </c>
      <c r="B30" s="3">
        <v>44562</v>
      </c>
      <c r="C30" s="3">
        <v>44651</v>
      </c>
      <c r="D30" t="s">
        <v>76</v>
      </c>
      <c r="E30" t="s">
        <v>193</v>
      </c>
      <c r="F30" t="s">
        <v>64</v>
      </c>
      <c r="G30" t="s">
        <v>298</v>
      </c>
      <c r="H30" t="s">
        <v>414</v>
      </c>
      <c r="I30" t="s">
        <v>62</v>
      </c>
      <c r="J30" t="s">
        <v>60</v>
      </c>
      <c r="K30" s="11">
        <v>0</v>
      </c>
      <c r="L30" s="12">
        <v>1</v>
      </c>
      <c r="M30" s="55">
        <v>0</v>
      </c>
      <c r="N30" s="44">
        <v>0</v>
      </c>
      <c r="O30" t="s">
        <v>54</v>
      </c>
      <c r="P30" t="s">
        <v>127</v>
      </c>
      <c r="Q30" t="s">
        <v>589</v>
      </c>
      <c r="R30" s="3">
        <v>44666</v>
      </c>
      <c r="S30" s="3">
        <v>44666</v>
      </c>
      <c r="T30" s="5"/>
    </row>
    <row r="31" spans="1:20" x14ac:dyDescent="0.25">
      <c r="A31" s="5">
        <v>2022</v>
      </c>
      <c r="B31" s="3">
        <v>44562</v>
      </c>
      <c r="C31" s="3">
        <v>44651</v>
      </c>
      <c r="D31" t="s">
        <v>128</v>
      </c>
      <c r="E31" t="s">
        <v>129</v>
      </c>
      <c r="F31" t="s">
        <v>57</v>
      </c>
      <c r="G31" t="s">
        <v>149</v>
      </c>
      <c r="H31" t="s">
        <v>415</v>
      </c>
      <c r="I31" t="s">
        <v>62</v>
      </c>
      <c r="J31" t="s">
        <v>150</v>
      </c>
      <c r="K31" s="12">
        <v>0.25</v>
      </c>
      <c r="L31" s="12">
        <v>0.28000000000000003</v>
      </c>
      <c r="M31" s="56">
        <v>0</v>
      </c>
      <c r="N31" s="44">
        <v>0</v>
      </c>
      <c r="O31" t="s">
        <v>54</v>
      </c>
      <c r="P31" t="s">
        <v>541</v>
      </c>
      <c r="Q31" t="s">
        <v>593</v>
      </c>
      <c r="R31" s="3">
        <v>44666</v>
      </c>
      <c r="S31" s="3">
        <v>44666</v>
      </c>
    </row>
    <row r="32" spans="1:20" x14ac:dyDescent="0.25">
      <c r="A32" s="5">
        <v>2022</v>
      </c>
      <c r="B32" s="3">
        <v>44562</v>
      </c>
      <c r="C32" s="3">
        <v>44651</v>
      </c>
      <c r="D32" t="s">
        <v>128</v>
      </c>
      <c r="E32" t="s">
        <v>130</v>
      </c>
      <c r="F32" t="s">
        <v>57</v>
      </c>
      <c r="G32" t="s">
        <v>151</v>
      </c>
      <c r="H32" t="s">
        <v>416</v>
      </c>
      <c r="I32" t="s">
        <v>62</v>
      </c>
      <c r="J32" t="s">
        <v>60</v>
      </c>
      <c r="K32" s="8">
        <v>0.51259999999999994</v>
      </c>
      <c r="L32" s="18">
        <v>0.53</v>
      </c>
      <c r="M32" s="55">
        <v>0</v>
      </c>
      <c r="N32" s="44">
        <v>0</v>
      </c>
      <c r="O32" t="s">
        <v>54</v>
      </c>
      <c r="P32" t="s">
        <v>542</v>
      </c>
      <c r="Q32" t="s">
        <v>593</v>
      </c>
      <c r="R32" s="3">
        <v>44666</v>
      </c>
      <c r="S32" s="3">
        <v>44666</v>
      </c>
    </row>
    <row r="33" spans="1:20" x14ac:dyDescent="0.25">
      <c r="A33" s="5">
        <v>2022</v>
      </c>
      <c r="B33" s="3">
        <v>44562</v>
      </c>
      <c r="C33" s="3">
        <v>44651</v>
      </c>
      <c r="D33" t="s">
        <v>128</v>
      </c>
      <c r="E33" t="s">
        <v>194</v>
      </c>
      <c r="F33" t="s">
        <v>57</v>
      </c>
      <c r="G33" t="s">
        <v>299</v>
      </c>
      <c r="H33" t="s">
        <v>417</v>
      </c>
      <c r="I33" t="s">
        <v>62</v>
      </c>
      <c r="J33" t="s">
        <v>178</v>
      </c>
      <c r="K33" s="8">
        <v>8.3000000000000001E-3</v>
      </c>
      <c r="L33" s="28" t="s">
        <v>537</v>
      </c>
      <c r="M33" s="55">
        <v>0</v>
      </c>
      <c r="N33" s="44">
        <v>0</v>
      </c>
      <c r="O33" t="s">
        <v>54</v>
      </c>
      <c r="P33" t="s">
        <v>121</v>
      </c>
      <c r="Q33" t="s">
        <v>593</v>
      </c>
      <c r="R33" s="3">
        <v>44666</v>
      </c>
      <c r="S33" s="3">
        <v>44666</v>
      </c>
    </row>
    <row r="34" spans="1:20" x14ac:dyDescent="0.25">
      <c r="A34" s="5">
        <v>2022</v>
      </c>
      <c r="B34" s="3">
        <v>44562</v>
      </c>
      <c r="C34" s="3">
        <v>44651</v>
      </c>
      <c r="D34" t="s">
        <v>128</v>
      </c>
      <c r="E34" t="s">
        <v>131</v>
      </c>
      <c r="F34" t="s">
        <v>75</v>
      </c>
      <c r="G34" t="s">
        <v>154</v>
      </c>
      <c r="H34" t="s">
        <v>418</v>
      </c>
      <c r="I34" t="s">
        <v>531</v>
      </c>
      <c r="J34" t="s">
        <v>69</v>
      </c>
      <c r="K34" s="11">
        <v>0</v>
      </c>
      <c r="L34" s="10">
        <v>400</v>
      </c>
      <c r="M34" s="55">
        <v>0</v>
      </c>
      <c r="N34" s="45">
        <v>0</v>
      </c>
      <c r="O34" t="s">
        <v>54</v>
      </c>
      <c r="P34" t="s">
        <v>152</v>
      </c>
      <c r="Q34" t="s">
        <v>153</v>
      </c>
      <c r="R34" s="3">
        <v>44666</v>
      </c>
      <c r="S34" s="3">
        <v>44666</v>
      </c>
    </row>
    <row r="35" spans="1:20" x14ac:dyDescent="0.25">
      <c r="A35" s="5">
        <v>2022</v>
      </c>
      <c r="B35" s="3">
        <v>44562</v>
      </c>
      <c r="C35" s="3">
        <v>44651</v>
      </c>
      <c r="D35" t="s">
        <v>128</v>
      </c>
      <c r="E35" t="s">
        <v>132</v>
      </c>
      <c r="F35" t="s">
        <v>75</v>
      </c>
      <c r="G35" t="s">
        <v>155</v>
      </c>
      <c r="H35" t="s">
        <v>419</v>
      </c>
      <c r="I35" t="s">
        <v>531</v>
      </c>
      <c r="J35" t="s">
        <v>69</v>
      </c>
      <c r="K35" s="11">
        <v>0</v>
      </c>
      <c r="L35" s="10">
        <v>400</v>
      </c>
      <c r="M35" s="55">
        <v>0</v>
      </c>
      <c r="N35" s="45">
        <v>0</v>
      </c>
      <c r="O35" t="s">
        <v>54</v>
      </c>
      <c r="P35" t="s">
        <v>152</v>
      </c>
      <c r="Q35" t="s">
        <v>153</v>
      </c>
      <c r="R35" s="3">
        <v>44666</v>
      </c>
      <c r="S35" s="3">
        <v>44666</v>
      </c>
    </row>
    <row r="36" spans="1:20" x14ac:dyDescent="0.25">
      <c r="A36" s="5">
        <v>2022</v>
      </c>
      <c r="B36" s="3">
        <v>44562</v>
      </c>
      <c r="C36" s="3">
        <v>44651</v>
      </c>
      <c r="D36" t="s">
        <v>128</v>
      </c>
      <c r="E36" t="s">
        <v>133</v>
      </c>
      <c r="F36" t="s">
        <v>75</v>
      </c>
      <c r="G36" t="s">
        <v>156</v>
      </c>
      <c r="H36" t="s">
        <v>420</v>
      </c>
      <c r="I36" t="s">
        <v>531</v>
      </c>
      <c r="J36" t="s">
        <v>69</v>
      </c>
      <c r="K36" s="11">
        <v>0</v>
      </c>
      <c r="L36" s="10">
        <v>400</v>
      </c>
      <c r="M36" s="55">
        <v>0</v>
      </c>
      <c r="N36" s="45">
        <v>0</v>
      </c>
      <c r="O36" t="s">
        <v>54</v>
      </c>
      <c r="P36" t="s">
        <v>152</v>
      </c>
      <c r="Q36" t="s">
        <v>153</v>
      </c>
      <c r="R36" s="3">
        <v>44666</v>
      </c>
      <c r="S36" s="3">
        <v>44666</v>
      </c>
    </row>
    <row r="37" spans="1:20" x14ac:dyDescent="0.25">
      <c r="A37" s="5">
        <v>2022</v>
      </c>
      <c r="B37" s="3">
        <v>44562</v>
      </c>
      <c r="C37" s="3">
        <v>44651</v>
      </c>
      <c r="D37" t="s">
        <v>128</v>
      </c>
      <c r="E37" t="s">
        <v>134</v>
      </c>
      <c r="F37" t="s">
        <v>75</v>
      </c>
      <c r="G37" t="s">
        <v>157</v>
      </c>
      <c r="H37" t="s">
        <v>421</v>
      </c>
      <c r="I37" t="s">
        <v>531</v>
      </c>
      <c r="J37" t="s">
        <v>69</v>
      </c>
      <c r="K37" s="11">
        <v>0</v>
      </c>
      <c r="L37" s="10">
        <v>400</v>
      </c>
      <c r="M37" s="55">
        <v>0</v>
      </c>
      <c r="N37" s="45">
        <v>0</v>
      </c>
      <c r="O37" t="s">
        <v>54</v>
      </c>
      <c r="P37" t="s">
        <v>152</v>
      </c>
      <c r="Q37" t="s">
        <v>153</v>
      </c>
      <c r="R37" s="3">
        <v>44666</v>
      </c>
      <c r="S37" s="3">
        <v>44666</v>
      </c>
    </row>
    <row r="38" spans="1:20" x14ac:dyDescent="0.25">
      <c r="A38" s="5">
        <v>2022</v>
      </c>
      <c r="B38" s="3">
        <v>44562</v>
      </c>
      <c r="C38" s="3">
        <v>44651</v>
      </c>
      <c r="D38" t="s">
        <v>128</v>
      </c>
      <c r="E38" t="s">
        <v>135</v>
      </c>
      <c r="F38" t="s">
        <v>57</v>
      </c>
      <c r="G38" t="s">
        <v>158</v>
      </c>
      <c r="H38" t="s">
        <v>422</v>
      </c>
      <c r="I38" t="s">
        <v>62</v>
      </c>
      <c r="J38" t="s">
        <v>69</v>
      </c>
      <c r="K38" s="11">
        <v>0</v>
      </c>
      <c r="L38" s="12">
        <v>1</v>
      </c>
      <c r="M38" s="55">
        <v>0</v>
      </c>
      <c r="N38" s="44">
        <v>0.24399999999999999</v>
      </c>
      <c r="O38" t="s">
        <v>54</v>
      </c>
      <c r="P38" t="s">
        <v>543</v>
      </c>
      <c r="Q38" t="s">
        <v>593</v>
      </c>
      <c r="R38" s="3">
        <v>44666</v>
      </c>
      <c r="S38" s="3">
        <v>44666</v>
      </c>
    </row>
    <row r="39" spans="1:20" x14ac:dyDescent="0.25">
      <c r="A39" s="5">
        <v>2022</v>
      </c>
      <c r="B39" s="3">
        <v>44562</v>
      </c>
      <c r="C39" s="3">
        <v>44651</v>
      </c>
      <c r="D39" t="s">
        <v>128</v>
      </c>
      <c r="E39" t="s">
        <v>195</v>
      </c>
      <c r="F39" t="s">
        <v>57</v>
      </c>
      <c r="G39" t="s">
        <v>160</v>
      </c>
      <c r="H39" t="s">
        <v>423</v>
      </c>
      <c r="I39" t="s">
        <v>62</v>
      </c>
      <c r="J39" t="s">
        <v>60</v>
      </c>
      <c r="K39" s="12">
        <v>1</v>
      </c>
      <c r="L39" s="12">
        <v>1</v>
      </c>
      <c r="M39" s="55">
        <v>0</v>
      </c>
      <c r="N39" s="44">
        <v>0</v>
      </c>
      <c r="O39" t="s">
        <v>54</v>
      </c>
      <c r="P39" t="s">
        <v>62</v>
      </c>
      <c r="Q39" t="s">
        <v>161</v>
      </c>
      <c r="R39" s="3">
        <v>44666</v>
      </c>
      <c r="S39" s="3">
        <v>44666</v>
      </c>
      <c r="T39" s="5"/>
    </row>
    <row r="40" spans="1:20" x14ac:dyDescent="0.25">
      <c r="A40" s="5">
        <v>2022</v>
      </c>
      <c r="B40" s="3">
        <v>44562</v>
      </c>
      <c r="C40" s="3">
        <v>44651</v>
      </c>
      <c r="D40" t="s">
        <v>128</v>
      </c>
      <c r="E40" t="s">
        <v>196</v>
      </c>
      <c r="F40" t="s">
        <v>57</v>
      </c>
      <c r="G40" t="s">
        <v>162</v>
      </c>
      <c r="H40" t="s">
        <v>424</v>
      </c>
      <c r="I40" t="s">
        <v>62</v>
      </c>
      <c r="J40" t="s">
        <v>60</v>
      </c>
      <c r="K40" s="12">
        <v>1</v>
      </c>
      <c r="L40" s="12">
        <v>1</v>
      </c>
      <c r="M40" s="55">
        <v>0</v>
      </c>
      <c r="N40" s="44">
        <v>0</v>
      </c>
      <c r="O40" t="s">
        <v>54</v>
      </c>
      <c r="P40" t="s">
        <v>163</v>
      </c>
      <c r="Q40" t="s">
        <v>164</v>
      </c>
      <c r="R40" s="3">
        <v>44666</v>
      </c>
      <c r="S40" s="3">
        <v>44666</v>
      </c>
      <c r="T40" s="5"/>
    </row>
    <row r="41" spans="1:20" x14ac:dyDescent="0.25">
      <c r="A41" s="5">
        <v>2022</v>
      </c>
      <c r="B41" s="3">
        <v>44562</v>
      </c>
      <c r="C41" s="3">
        <v>44651</v>
      </c>
      <c r="D41" t="s">
        <v>128</v>
      </c>
      <c r="E41" t="s">
        <v>197</v>
      </c>
      <c r="F41" t="s">
        <v>57</v>
      </c>
      <c r="G41" t="s">
        <v>165</v>
      </c>
      <c r="H41" t="s">
        <v>425</v>
      </c>
      <c r="I41" t="s">
        <v>62</v>
      </c>
      <c r="J41" t="s">
        <v>60</v>
      </c>
      <c r="K41" s="12">
        <v>0</v>
      </c>
      <c r="L41" s="12">
        <v>1</v>
      </c>
      <c r="M41" s="55">
        <v>0</v>
      </c>
      <c r="N41" s="44">
        <v>0</v>
      </c>
      <c r="O41" t="s">
        <v>54</v>
      </c>
      <c r="P41" t="s">
        <v>166</v>
      </c>
      <c r="Q41" t="s">
        <v>164</v>
      </c>
      <c r="R41" s="3">
        <v>44666</v>
      </c>
      <c r="S41" s="3">
        <v>44666</v>
      </c>
      <c r="T41" s="5"/>
    </row>
    <row r="42" spans="1:20" x14ac:dyDescent="0.25">
      <c r="A42" s="5">
        <v>2022</v>
      </c>
      <c r="B42" s="3">
        <v>44562</v>
      </c>
      <c r="C42" s="3">
        <v>44651</v>
      </c>
      <c r="D42" t="s">
        <v>128</v>
      </c>
      <c r="E42" t="s">
        <v>198</v>
      </c>
      <c r="F42" t="s">
        <v>57</v>
      </c>
      <c r="G42" t="s">
        <v>300</v>
      </c>
      <c r="H42" t="s">
        <v>426</v>
      </c>
      <c r="I42" t="s">
        <v>62</v>
      </c>
      <c r="J42" t="s">
        <v>60</v>
      </c>
      <c r="K42" s="12">
        <v>1</v>
      </c>
      <c r="L42" s="12">
        <v>1</v>
      </c>
      <c r="M42" s="55">
        <v>0</v>
      </c>
      <c r="N42" s="44">
        <v>0</v>
      </c>
      <c r="O42" t="s">
        <v>54</v>
      </c>
      <c r="P42" t="s">
        <v>167</v>
      </c>
      <c r="Q42" t="s">
        <v>164</v>
      </c>
      <c r="R42" s="3">
        <v>44666</v>
      </c>
      <c r="S42" s="3">
        <v>44666</v>
      </c>
      <c r="T42" s="5"/>
    </row>
    <row r="43" spans="1:20" x14ac:dyDescent="0.25">
      <c r="A43" s="5">
        <v>2022</v>
      </c>
      <c r="B43" s="3">
        <v>44562</v>
      </c>
      <c r="C43" s="3">
        <v>44651</v>
      </c>
      <c r="D43" t="s">
        <v>128</v>
      </c>
      <c r="E43" t="s">
        <v>136</v>
      </c>
      <c r="F43" t="s">
        <v>57</v>
      </c>
      <c r="G43" t="s">
        <v>168</v>
      </c>
      <c r="H43" t="s">
        <v>427</v>
      </c>
      <c r="I43" t="s">
        <v>62</v>
      </c>
      <c r="J43" t="s">
        <v>60</v>
      </c>
      <c r="K43" s="11">
        <v>0</v>
      </c>
      <c r="L43" s="18">
        <v>0.8</v>
      </c>
      <c r="M43" s="55">
        <v>0</v>
      </c>
      <c r="N43" s="44">
        <v>0</v>
      </c>
      <c r="O43" t="s">
        <v>54</v>
      </c>
      <c r="P43" t="s">
        <v>169</v>
      </c>
      <c r="Q43" t="s">
        <v>170</v>
      </c>
      <c r="R43" s="3">
        <v>44666</v>
      </c>
      <c r="S43" s="3">
        <v>44666</v>
      </c>
    </row>
    <row r="44" spans="1:20" x14ac:dyDescent="0.25">
      <c r="A44" s="5">
        <v>2022</v>
      </c>
      <c r="B44" s="3">
        <v>44562</v>
      </c>
      <c r="C44" s="3">
        <v>44651</v>
      </c>
      <c r="D44" t="s">
        <v>128</v>
      </c>
      <c r="E44" t="s">
        <v>137</v>
      </c>
      <c r="F44" t="s">
        <v>57</v>
      </c>
      <c r="G44" t="s">
        <v>171</v>
      </c>
      <c r="H44" t="s">
        <v>428</v>
      </c>
      <c r="I44" t="s">
        <v>62</v>
      </c>
      <c r="J44" t="s">
        <v>69</v>
      </c>
      <c r="K44" s="11">
        <v>0</v>
      </c>
      <c r="L44" s="18">
        <v>1</v>
      </c>
      <c r="M44" s="55">
        <v>0</v>
      </c>
      <c r="N44" s="44">
        <v>0.33</v>
      </c>
      <c r="O44" t="s">
        <v>54</v>
      </c>
      <c r="P44" t="s">
        <v>159</v>
      </c>
      <c r="Q44" t="s">
        <v>170</v>
      </c>
      <c r="R44" s="3">
        <v>44666</v>
      </c>
      <c r="S44" s="3">
        <v>44666</v>
      </c>
    </row>
    <row r="45" spans="1:20" x14ac:dyDescent="0.25">
      <c r="A45" s="5">
        <v>2022</v>
      </c>
      <c r="B45" s="3">
        <v>44562</v>
      </c>
      <c r="C45" s="3">
        <v>44651</v>
      </c>
      <c r="D45" t="s">
        <v>128</v>
      </c>
      <c r="E45" t="s">
        <v>138</v>
      </c>
      <c r="F45" t="s">
        <v>57</v>
      </c>
      <c r="G45" t="s">
        <v>172</v>
      </c>
      <c r="H45" t="s">
        <v>429</v>
      </c>
      <c r="I45" t="s">
        <v>62</v>
      </c>
      <c r="J45" t="s">
        <v>69</v>
      </c>
      <c r="K45" s="11">
        <v>0</v>
      </c>
      <c r="L45" s="18">
        <v>1</v>
      </c>
      <c r="M45" s="55">
        <v>0</v>
      </c>
      <c r="N45" s="44">
        <v>0.5</v>
      </c>
      <c r="O45" t="s">
        <v>54</v>
      </c>
      <c r="P45" t="s">
        <v>159</v>
      </c>
      <c r="Q45" t="s">
        <v>170</v>
      </c>
      <c r="R45" s="3">
        <v>44666</v>
      </c>
      <c r="S45" s="3">
        <v>44666</v>
      </c>
    </row>
    <row r="46" spans="1:20" x14ac:dyDescent="0.25">
      <c r="A46" s="5">
        <v>2022</v>
      </c>
      <c r="B46" s="3">
        <v>44562</v>
      </c>
      <c r="C46" s="3">
        <v>44651</v>
      </c>
      <c r="D46" t="s">
        <v>128</v>
      </c>
      <c r="E46" t="s">
        <v>139</v>
      </c>
      <c r="F46" t="s">
        <v>57</v>
      </c>
      <c r="G46" t="s">
        <v>173</v>
      </c>
      <c r="H46" t="s">
        <v>430</v>
      </c>
      <c r="I46" t="s">
        <v>62</v>
      </c>
      <c r="J46" t="s">
        <v>69</v>
      </c>
      <c r="K46" s="11">
        <v>0</v>
      </c>
      <c r="L46" s="18">
        <v>1</v>
      </c>
      <c r="M46" s="55">
        <v>0</v>
      </c>
      <c r="N46" s="44">
        <v>0.6</v>
      </c>
      <c r="O46" t="s">
        <v>54</v>
      </c>
      <c r="P46" t="s">
        <v>159</v>
      </c>
      <c r="Q46" t="s">
        <v>170</v>
      </c>
      <c r="R46" s="3">
        <v>44666</v>
      </c>
      <c r="S46" s="3">
        <v>44666</v>
      </c>
    </row>
    <row r="47" spans="1:20" x14ac:dyDescent="0.25">
      <c r="A47" s="5">
        <v>2022</v>
      </c>
      <c r="B47" s="3">
        <v>44562</v>
      </c>
      <c r="C47" s="3">
        <v>44651</v>
      </c>
      <c r="D47" t="s">
        <v>128</v>
      </c>
      <c r="E47" t="s">
        <v>140</v>
      </c>
      <c r="F47" t="s">
        <v>57</v>
      </c>
      <c r="G47" t="s">
        <v>174</v>
      </c>
      <c r="H47" t="s">
        <v>431</v>
      </c>
      <c r="I47" t="s">
        <v>62</v>
      </c>
      <c r="J47" t="s">
        <v>60</v>
      </c>
      <c r="K47" s="11">
        <v>41.71</v>
      </c>
      <c r="L47" s="18">
        <v>0.45</v>
      </c>
      <c r="M47" s="55">
        <v>0</v>
      </c>
      <c r="N47" s="44">
        <v>0</v>
      </c>
      <c r="O47" t="s">
        <v>54</v>
      </c>
      <c r="P47" t="s">
        <v>175</v>
      </c>
      <c r="Q47" t="s">
        <v>176</v>
      </c>
      <c r="R47" s="3">
        <v>44666</v>
      </c>
      <c r="S47" s="3">
        <v>44666</v>
      </c>
    </row>
    <row r="48" spans="1:20" x14ac:dyDescent="0.25">
      <c r="A48" s="5">
        <v>2022</v>
      </c>
      <c r="B48" s="3">
        <v>44562</v>
      </c>
      <c r="C48" s="3">
        <v>44651</v>
      </c>
      <c r="D48" t="s">
        <v>128</v>
      </c>
      <c r="E48" t="s">
        <v>141</v>
      </c>
      <c r="F48" t="s">
        <v>64</v>
      </c>
      <c r="G48" t="s">
        <v>177</v>
      </c>
      <c r="H48" t="s">
        <v>432</v>
      </c>
      <c r="I48" t="s">
        <v>531</v>
      </c>
      <c r="J48" t="s">
        <v>178</v>
      </c>
      <c r="K48" s="11">
        <v>0</v>
      </c>
      <c r="L48" s="29">
        <v>100</v>
      </c>
      <c r="M48" s="55">
        <v>0</v>
      </c>
      <c r="N48" s="45">
        <v>0</v>
      </c>
      <c r="O48" t="s">
        <v>54</v>
      </c>
      <c r="P48" t="s">
        <v>159</v>
      </c>
      <c r="Q48" t="s">
        <v>176</v>
      </c>
      <c r="R48" s="3">
        <v>44666</v>
      </c>
      <c r="S48" s="3">
        <v>44666</v>
      </c>
    </row>
    <row r="49" spans="1:20" x14ac:dyDescent="0.25">
      <c r="A49" s="5">
        <v>2022</v>
      </c>
      <c r="B49" s="3">
        <v>44562</v>
      </c>
      <c r="C49" s="3">
        <v>44651</v>
      </c>
      <c r="D49" t="s">
        <v>128</v>
      </c>
      <c r="E49" t="s">
        <v>142</v>
      </c>
      <c r="F49" t="s">
        <v>64</v>
      </c>
      <c r="G49" t="s">
        <v>179</v>
      </c>
      <c r="H49" t="s">
        <v>433</v>
      </c>
      <c r="I49" t="s">
        <v>531</v>
      </c>
      <c r="J49" t="s">
        <v>178</v>
      </c>
      <c r="K49" s="11">
        <v>0</v>
      </c>
      <c r="L49" s="29">
        <v>4000</v>
      </c>
      <c r="M49" s="55">
        <v>0</v>
      </c>
      <c r="N49" s="45">
        <v>0</v>
      </c>
      <c r="O49" t="s">
        <v>54</v>
      </c>
      <c r="P49" t="s">
        <v>159</v>
      </c>
      <c r="Q49" t="s">
        <v>176</v>
      </c>
      <c r="R49" s="3">
        <v>44666</v>
      </c>
      <c r="S49" s="3">
        <v>44666</v>
      </c>
    </row>
    <row r="50" spans="1:20" x14ac:dyDescent="0.25">
      <c r="A50" s="5">
        <v>2022</v>
      </c>
      <c r="B50" s="3">
        <v>44562</v>
      </c>
      <c r="C50" s="3">
        <v>44651</v>
      </c>
      <c r="D50" t="s">
        <v>128</v>
      </c>
      <c r="E50" t="s">
        <v>143</v>
      </c>
      <c r="F50" t="s">
        <v>64</v>
      </c>
      <c r="G50" t="s">
        <v>180</v>
      </c>
      <c r="H50" t="s">
        <v>434</v>
      </c>
      <c r="I50" t="s">
        <v>531</v>
      </c>
      <c r="J50" t="s">
        <v>178</v>
      </c>
      <c r="K50" s="11">
        <v>0</v>
      </c>
      <c r="L50" s="10">
        <v>4.8</v>
      </c>
      <c r="M50" s="55">
        <v>0</v>
      </c>
      <c r="N50" s="45">
        <v>0</v>
      </c>
      <c r="O50" t="s">
        <v>54</v>
      </c>
      <c r="P50" t="s">
        <v>159</v>
      </c>
      <c r="Q50" t="s">
        <v>176</v>
      </c>
      <c r="R50" s="3">
        <v>44666</v>
      </c>
      <c r="S50" s="3">
        <v>44666</v>
      </c>
    </row>
    <row r="51" spans="1:20" x14ac:dyDescent="0.25">
      <c r="A51" s="5">
        <v>2022</v>
      </c>
      <c r="B51" s="3">
        <v>44562</v>
      </c>
      <c r="C51" s="3">
        <v>44651</v>
      </c>
      <c r="D51" t="s">
        <v>128</v>
      </c>
      <c r="E51" t="s">
        <v>144</v>
      </c>
      <c r="F51" t="s">
        <v>64</v>
      </c>
      <c r="G51" t="s">
        <v>181</v>
      </c>
      <c r="H51" t="s">
        <v>435</v>
      </c>
      <c r="I51" t="s">
        <v>531</v>
      </c>
      <c r="J51" t="s">
        <v>178</v>
      </c>
      <c r="K51" s="11">
        <v>0</v>
      </c>
      <c r="L51" s="10">
        <v>300</v>
      </c>
      <c r="M51" s="55">
        <v>0</v>
      </c>
      <c r="N51" s="45">
        <v>0</v>
      </c>
      <c r="O51" t="s">
        <v>54</v>
      </c>
      <c r="P51" t="s">
        <v>159</v>
      </c>
      <c r="Q51" t="s">
        <v>176</v>
      </c>
      <c r="R51" s="3">
        <v>44666</v>
      </c>
      <c r="S51" s="3">
        <v>44666</v>
      </c>
    </row>
    <row r="52" spans="1:20" x14ac:dyDescent="0.25">
      <c r="A52" s="5">
        <v>2022</v>
      </c>
      <c r="B52" s="3">
        <v>44562</v>
      </c>
      <c r="C52" s="3">
        <v>44651</v>
      </c>
      <c r="D52" t="s">
        <v>128</v>
      </c>
      <c r="E52" t="s">
        <v>145</v>
      </c>
      <c r="F52" t="s">
        <v>64</v>
      </c>
      <c r="G52" t="s">
        <v>182</v>
      </c>
      <c r="H52" t="s">
        <v>436</v>
      </c>
      <c r="I52" t="s">
        <v>62</v>
      </c>
      <c r="J52" t="s">
        <v>178</v>
      </c>
      <c r="K52" s="11">
        <v>0</v>
      </c>
      <c r="L52" s="30" t="s">
        <v>183</v>
      </c>
      <c r="M52" s="55">
        <v>0</v>
      </c>
      <c r="N52" s="44">
        <v>0</v>
      </c>
      <c r="O52" t="s">
        <v>54</v>
      </c>
      <c r="P52" t="s">
        <v>159</v>
      </c>
      <c r="Q52" t="s">
        <v>176</v>
      </c>
      <c r="R52" s="3">
        <v>44666</v>
      </c>
      <c r="S52" s="3">
        <v>44666</v>
      </c>
    </row>
    <row r="53" spans="1:20" x14ac:dyDescent="0.25">
      <c r="A53" s="5">
        <v>2022</v>
      </c>
      <c r="B53" s="3">
        <v>44562</v>
      </c>
      <c r="C53" s="3">
        <v>44651</v>
      </c>
      <c r="D53" t="s">
        <v>128</v>
      </c>
      <c r="E53" t="s">
        <v>199</v>
      </c>
      <c r="F53" t="s">
        <v>64</v>
      </c>
      <c r="G53" t="s">
        <v>184</v>
      </c>
      <c r="H53" t="s">
        <v>437</v>
      </c>
      <c r="I53" t="s">
        <v>531</v>
      </c>
      <c r="J53" t="s">
        <v>178</v>
      </c>
      <c r="K53" s="11">
        <v>0</v>
      </c>
      <c r="L53" s="31">
        <v>1500</v>
      </c>
      <c r="M53" s="55">
        <v>0</v>
      </c>
      <c r="N53" s="45">
        <v>0</v>
      </c>
      <c r="O53" t="s">
        <v>54</v>
      </c>
      <c r="P53" t="s">
        <v>159</v>
      </c>
      <c r="Q53" t="s">
        <v>176</v>
      </c>
      <c r="R53" s="3">
        <v>44666</v>
      </c>
      <c r="S53" s="3">
        <v>44666</v>
      </c>
    </row>
    <row r="54" spans="1:20" x14ac:dyDescent="0.25">
      <c r="A54" s="5">
        <v>2022</v>
      </c>
      <c r="B54" s="3">
        <v>44562</v>
      </c>
      <c r="C54" s="3">
        <v>44651</v>
      </c>
      <c r="D54" t="s">
        <v>128</v>
      </c>
      <c r="E54" t="s">
        <v>146</v>
      </c>
      <c r="F54" t="s">
        <v>64</v>
      </c>
      <c r="G54" t="s">
        <v>185</v>
      </c>
      <c r="H54" t="s">
        <v>438</v>
      </c>
      <c r="I54" t="s">
        <v>531</v>
      </c>
      <c r="J54" t="s">
        <v>178</v>
      </c>
      <c r="K54" s="11">
        <v>0</v>
      </c>
      <c r="L54" s="31">
        <v>1500</v>
      </c>
      <c r="M54" s="55">
        <v>0</v>
      </c>
      <c r="N54" s="45">
        <v>0</v>
      </c>
      <c r="O54" t="s">
        <v>54</v>
      </c>
      <c r="P54" t="s">
        <v>159</v>
      </c>
      <c r="Q54" t="s">
        <v>176</v>
      </c>
      <c r="R54" s="3">
        <v>44666</v>
      </c>
      <c r="S54" s="3">
        <v>44666</v>
      </c>
    </row>
    <row r="55" spans="1:20" x14ac:dyDescent="0.25">
      <c r="A55" s="5">
        <v>2022</v>
      </c>
      <c r="B55" s="3">
        <v>44562</v>
      </c>
      <c r="C55" s="3">
        <v>44651</v>
      </c>
      <c r="D55" t="s">
        <v>128</v>
      </c>
      <c r="E55" t="s">
        <v>147</v>
      </c>
      <c r="F55" t="s">
        <v>64</v>
      </c>
      <c r="G55" t="s">
        <v>186</v>
      </c>
      <c r="H55" t="s">
        <v>439</v>
      </c>
      <c r="I55" t="s">
        <v>62</v>
      </c>
      <c r="J55" t="s">
        <v>178</v>
      </c>
      <c r="K55" s="11">
        <v>0</v>
      </c>
      <c r="L55" s="18">
        <v>1</v>
      </c>
      <c r="M55" s="55">
        <v>0</v>
      </c>
      <c r="N55" s="44">
        <v>0</v>
      </c>
      <c r="O55" t="s">
        <v>54</v>
      </c>
      <c r="P55" t="s">
        <v>159</v>
      </c>
      <c r="Q55" t="s">
        <v>164</v>
      </c>
      <c r="R55" s="3">
        <v>44666</v>
      </c>
      <c r="S55" s="3">
        <v>44666</v>
      </c>
    </row>
    <row r="56" spans="1:20" x14ac:dyDescent="0.25">
      <c r="A56" s="5">
        <v>2022</v>
      </c>
      <c r="B56" s="3">
        <v>44562</v>
      </c>
      <c r="C56" s="3">
        <v>44651</v>
      </c>
      <c r="D56" t="s">
        <v>128</v>
      </c>
      <c r="E56" t="s">
        <v>148</v>
      </c>
      <c r="F56" t="s">
        <v>57</v>
      </c>
      <c r="G56" t="s">
        <v>187</v>
      </c>
      <c r="H56" t="s">
        <v>440</v>
      </c>
      <c r="I56" t="s">
        <v>62</v>
      </c>
      <c r="J56" t="s">
        <v>69</v>
      </c>
      <c r="K56" s="11">
        <v>0</v>
      </c>
      <c r="L56" s="18">
        <v>1</v>
      </c>
      <c r="M56" s="55">
        <v>0</v>
      </c>
      <c r="N56" s="44">
        <v>0</v>
      </c>
      <c r="O56" t="s">
        <v>54</v>
      </c>
      <c r="P56" t="s">
        <v>159</v>
      </c>
      <c r="Q56" t="s">
        <v>164</v>
      </c>
      <c r="R56" s="3">
        <v>44666</v>
      </c>
      <c r="S56" s="3">
        <v>44666</v>
      </c>
    </row>
    <row r="57" spans="1:20" x14ac:dyDescent="0.25">
      <c r="A57" s="5">
        <v>2022</v>
      </c>
      <c r="B57" s="3">
        <v>44562</v>
      </c>
      <c r="C57" s="3">
        <v>44651</v>
      </c>
      <c r="D57" t="s">
        <v>128</v>
      </c>
      <c r="E57" t="s">
        <v>200</v>
      </c>
      <c r="F57" t="s">
        <v>57</v>
      </c>
      <c r="G57" t="s">
        <v>188</v>
      </c>
      <c r="H57" t="s">
        <v>441</v>
      </c>
      <c r="I57" t="s">
        <v>62</v>
      </c>
      <c r="J57" t="s">
        <v>60</v>
      </c>
      <c r="K57" s="11">
        <v>0</v>
      </c>
      <c r="L57" s="12">
        <v>1</v>
      </c>
      <c r="M57" s="55">
        <v>0</v>
      </c>
      <c r="N57" s="44">
        <v>0</v>
      </c>
      <c r="O57" t="s">
        <v>54</v>
      </c>
      <c r="P57" t="s">
        <v>159</v>
      </c>
      <c r="Q57" t="s">
        <v>164</v>
      </c>
      <c r="R57" s="3">
        <v>44666</v>
      </c>
      <c r="S57" s="3">
        <v>44666</v>
      </c>
      <c r="T57" s="5"/>
    </row>
    <row r="58" spans="1:20" x14ac:dyDescent="0.25">
      <c r="A58" s="5">
        <v>2022</v>
      </c>
      <c r="B58" s="3">
        <v>44562</v>
      </c>
      <c r="C58" s="3">
        <v>44651</v>
      </c>
      <c r="D58" t="s">
        <v>128</v>
      </c>
      <c r="E58" t="s">
        <v>201</v>
      </c>
      <c r="F58" t="s">
        <v>57</v>
      </c>
      <c r="G58" t="s">
        <v>189</v>
      </c>
      <c r="H58" t="s">
        <v>442</v>
      </c>
      <c r="I58" t="s">
        <v>62</v>
      </c>
      <c r="J58" t="s">
        <v>60</v>
      </c>
      <c r="K58" s="11">
        <v>0</v>
      </c>
      <c r="L58" s="12">
        <v>1</v>
      </c>
      <c r="M58" s="55">
        <v>0</v>
      </c>
      <c r="N58" s="44">
        <v>0</v>
      </c>
      <c r="O58" t="s">
        <v>54</v>
      </c>
      <c r="P58" t="s">
        <v>190</v>
      </c>
      <c r="Q58" t="s">
        <v>164</v>
      </c>
      <c r="R58" s="3">
        <v>44666</v>
      </c>
      <c r="S58" s="3">
        <v>44666</v>
      </c>
      <c r="T58" s="5"/>
    </row>
    <row r="59" spans="1:20" x14ac:dyDescent="0.25">
      <c r="A59" s="6">
        <v>2022</v>
      </c>
      <c r="B59" s="3">
        <v>44562</v>
      </c>
      <c r="C59" s="3">
        <v>44651</v>
      </c>
      <c r="D59" t="s">
        <v>629</v>
      </c>
      <c r="E59" t="s">
        <v>202</v>
      </c>
      <c r="F59" t="s">
        <v>57</v>
      </c>
      <c r="G59" t="s">
        <v>301</v>
      </c>
      <c r="H59" t="s">
        <v>443</v>
      </c>
      <c r="I59" t="s">
        <v>532</v>
      </c>
      <c r="J59" t="s">
        <v>150</v>
      </c>
      <c r="K59" s="13">
        <v>0.69599999999999995</v>
      </c>
      <c r="L59" s="32">
        <v>0.73899999999999999</v>
      </c>
      <c r="M59" s="55">
        <v>0</v>
      </c>
      <c r="N59" s="11">
        <v>0</v>
      </c>
      <c r="O59" t="s">
        <v>54</v>
      </c>
      <c r="P59" t="s">
        <v>544</v>
      </c>
      <c r="Q59" t="s">
        <v>594</v>
      </c>
      <c r="R59" s="3">
        <v>44666</v>
      </c>
      <c r="S59" s="3">
        <v>44666</v>
      </c>
    </row>
    <row r="60" spans="1:20" x14ac:dyDescent="0.25">
      <c r="A60" s="6">
        <v>2022</v>
      </c>
      <c r="B60" s="3">
        <v>44562</v>
      </c>
      <c r="C60" s="3">
        <v>44651</v>
      </c>
      <c r="D60" s="6" t="s">
        <v>629</v>
      </c>
      <c r="E60" t="s">
        <v>203</v>
      </c>
      <c r="F60" t="s">
        <v>57</v>
      </c>
      <c r="G60" t="s">
        <v>302</v>
      </c>
      <c r="H60" t="s">
        <v>444</v>
      </c>
      <c r="I60" t="s">
        <v>62</v>
      </c>
      <c r="J60" t="s">
        <v>60</v>
      </c>
      <c r="K60" s="14">
        <f>8499877.54/396263762.43</f>
        <v>2.1450050057255747E-2</v>
      </c>
      <c r="L60" s="18">
        <v>0.02</v>
      </c>
      <c r="M60" s="55">
        <v>0</v>
      </c>
      <c r="N60" s="12">
        <v>0</v>
      </c>
      <c r="O60" t="s">
        <v>54</v>
      </c>
      <c r="P60" t="s">
        <v>121</v>
      </c>
      <c r="Q60" t="s">
        <v>594</v>
      </c>
      <c r="R60" s="3">
        <v>44666</v>
      </c>
      <c r="S60" s="3">
        <v>44666</v>
      </c>
    </row>
    <row r="61" spans="1:20" x14ac:dyDescent="0.25">
      <c r="A61" s="6">
        <v>2022</v>
      </c>
      <c r="B61" s="3">
        <v>44562</v>
      </c>
      <c r="C61" s="3">
        <v>44651</v>
      </c>
      <c r="D61" s="6" t="s">
        <v>629</v>
      </c>
      <c r="E61" t="s">
        <v>204</v>
      </c>
      <c r="F61" t="s">
        <v>57</v>
      </c>
      <c r="G61" t="s">
        <v>303</v>
      </c>
      <c r="H61" t="s">
        <v>445</v>
      </c>
      <c r="I61" t="s">
        <v>62</v>
      </c>
      <c r="J61" t="s">
        <v>178</v>
      </c>
      <c r="K61" s="9">
        <f>(264107.7+662482.64)/419552704.8</f>
        <v>2.2085195242435725E-3</v>
      </c>
      <c r="L61" s="9">
        <v>2.8E-3</v>
      </c>
      <c r="M61" s="55">
        <v>0</v>
      </c>
      <c r="N61" s="12">
        <v>0</v>
      </c>
      <c r="O61" t="s">
        <v>54</v>
      </c>
      <c r="P61" t="s">
        <v>545</v>
      </c>
      <c r="Q61" t="s">
        <v>595</v>
      </c>
      <c r="R61" s="3">
        <v>44666</v>
      </c>
      <c r="S61" s="3">
        <v>44666</v>
      </c>
    </row>
    <row r="62" spans="1:20" x14ac:dyDescent="0.25">
      <c r="A62" s="6">
        <v>2022</v>
      </c>
      <c r="B62" s="3">
        <v>44562</v>
      </c>
      <c r="C62" s="3">
        <v>44651</v>
      </c>
      <c r="D62" s="6" t="s">
        <v>629</v>
      </c>
      <c r="E62" t="s">
        <v>205</v>
      </c>
      <c r="F62" t="s">
        <v>64</v>
      </c>
      <c r="G62" t="s">
        <v>304</v>
      </c>
      <c r="H62" t="s">
        <v>446</v>
      </c>
      <c r="I62" t="s">
        <v>62</v>
      </c>
      <c r="J62" t="s">
        <v>69</v>
      </c>
      <c r="K62" s="12">
        <v>0.7</v>
      </c>
      <c r="L62" s="12">
        <v>1</v>
      </c>
      <c r="M62" s="55">
        <v>0</v>
      </c>
      <c r="N62" s="12">
        <v>0</v>
      </c>
      <c r="O62" t="s">
        <v>54</v>
      </c>
      <c r="P62" t="s">
        <v>546</v>
      </c>
      <c r="Q62" t="s">
        <v>595</v>
      </c>
      <c r="R62" s="3">
        <v>44666</v>
      </c>
      <c r="S62" s="3">
        <v>44666</v>
      </c>
    </row>
    <row r="63" spans="1:20" x14ac:dyDescent="0.25">
      <c r="A63" s="6">
        <v>2022</v>
      </c>
      <c r="B63" s="3">
        <v>44562</v>
      </c>
      <c r="C63" s="3">
        <v>44651</v>
      </c>
      <c r="D63" s="6" t="s">
        <v>629</v>
      </c>
      <c r="E63" t="s">
        <v>206</v>
      </c>
      <c r="F63" t="s">
        <v>57</v>
      </c>
      <c r="G63" t="s">
        <v>305</v>
      </c>
      <c r="H63" t="s">
        <v>447</v>
      </c>
      <c r="I63" t="s">
        <v>62</v>
      </c>
      <c r="J63" t="s">
        <v>178</v>
      </c>
      <c r="K63" s="9">
        <f>(73257+420402.6)/419552704.8</f>
        <v>1.1766331008051219E-3</v>
      </c>
      <c r="L63" s="9">
        <v>1.2999999999999999E-3</v>
      </c>
      <c r="M63" s="55">
        <v>0</v>
      </c>
      <c r="N63" s="12">
        <v>0</v>
      </c>
      <c r="O63" t="s">
        <v>54</v>
      </c>
      <c r="P63" t="s">
        <v>547</v>
      </c>
      <c r="Q63" t="s">
        <v>596</v>
      </c>
      <c r="R63" s="3">
        <v>44666</v>
      </c>
      <c r="S63" s="3">
        <v>44666</v>
      </c>
    </row>
    <row r="64" spans="1:20" x14ac:dyDescent="0.25">
      <c r="A64" s="6">
        <v>2022</v>
      </c>
      <c r="B64" s="3">
        <v>44562</v>
      </c>
      <c r="C64" s="3">
        <v>44651</v>
      </c>
      <c r="D64" s="6" t="s">
        <v>629</v>
      </c>
      <c r="E64" t="s">
        <v>207</v>
      </c>
      <c r="F64" t="s">
        <v>64</v>
      </c>
      <c r="G64" t="s">
        <v>306</v>
      </c>
      <c r="H64" t="s">
        <v>448</v>
      </c>
      <c r="I64" t="s">
        <v>62</v>
      </c>
      <c r="J64" t="s">
        <v>69</v>
      </c>
      <c r="K64" s="15">
        <v>0</v>
      </c>
      <c r="L64" s="18">
        <v>1</v>
      </c>
      <c r="M64" s="55">
        <v>0</v>
      </c>
      <c r="N64" s="12">
        <v>0</v>
      </c>
      <c r="O64" t="s">
        <v>54</v>
      </c>
      <c r="P64" t="s">
        <v>546</v>
      </c>
      <c r="Q64" t="s">
        <v>596</v>
      </c>
      <c r="R64" s="3">
        <v>44666</v>
      </c>
      <c r="S64" s="3">
        <v>44666</v>
      </c>
    </row>
    <row r="65" spans="1:19" x14ac:dyDescent="0.25">
      <c r="A65" s="6">
        <v>2022</v>
      </c>
      <c r="B65" s="3">
        <v>44562</v>
      </c>
      <c r="C65" s="3">
        <v>44651</v>
      </c>
      <c r="D65" s="6" t="s">
        <v>629</v>
      </c>
      <c r="E65" t="s">
        <v>208</v>
      </c>
      <c r="F65" t="s">
        <v>64</v>
      </c>
      <c r="G65" t="s">
        <v>306</v>
      </c>
      <c r="H65" t="s">
        <v>449</v>
      </c>
      <c r="I65" t="s">
        <v>62</v>
      </c>
      <c r="J65" t="s">
        <v>69</v>
      </c>
      <c r="K65" s="15">
        <v>0</v>
      </c>
      <c r="L65" s="18">
        <v>1</v>
      </c>
      <c r="M65" s="55">
        <v>0</v>
      </c>
      <c r="N65" s="12">
        <v>0</v>
      </c>
      <c r="O65" t="s">
        <v>54</v>
      </c>
      <c r="P65" t="s">
        <v>546</v>
      </c>
      <c r="Q65" t="s">
        <v>596</v>
      </c>
      <c r="R65" s="3">
        <v>44666</v>
      </c>
      <c r="S65" s="3">
        <v>44666</v>
      </c>
    </row>
    <row r="66" spans="1:19" x14ac:dyDescent="0.25">
      <c r="A66" s="6">
        <v>2022</v>
      </c>
      <c r="B66" s="3">
        <v>44562</v>
      </c>
      <c r="C66" s="3">
        <v>44651</v>
      </c>
      <c r="D66" s="6" t="s">
        <v>629</v>
      </c>
      <c r="E66" t="s">
        <v>209</v>
      </c>
      <c r="F66" t="s">
        <v>57</v>
      </c>
      <c r="G66" t="s">
        <v>307</v>
      </c>
      <c r="H66" t="s">
        <v>450</v>
      </c>
      <c r="I66" t="s">
        <v>62</v>
      </c>
      <c r="J66" t="s">
        <v>178</v>
      </c>
      <c r="K66" s="9">
        <f>(77755.08+344292)/419552704.8</f>
        <v>1.0059453202695692E-3</v>
      </c>
      <c r="L66" s="9">
        <v>1.5E-3</v>
      </c>
      <c r="M66" s="55">
        <v>0</v>
      </c>
      <c r="N66" s="12">
        <v>0</v>
      </c>
      <c r="O66" t="s">
        <v>54</v>
      </c>
      <c r="P66" t="s">
        <v>548</v>
      </c>
      <c r="Q66" t="s">
        <v>597</v>
      </c>
      <c r="R66" s="3">
        <v>44666</v>
      </c>
      <c r="S66" s="3">
        <v>44666</v>
      </c>
    </row>
    <row r="67" spans="1:19" x14ac:dyDescent="0.25">
      <c r="A67" s="6">
        <v>2022</v>
      </c>
      <c r="B67" s="3">
        <v>44562</v>
      </c>
      <c r="C67" s="3">
        <v>44651</v>
      </c>
      <c r="D67" s="6" t="s">
        <v>629</v>
      </c>
      <c r="E67" t="s">
        <v>210</v>
      </c>
      <c r="F67" t="s">
        <v>64</v>
      </c>
      <c r="G67" t="s">
        <v>308</v>
      </c>
      <c r="H67" t="s">
        <v>451</v>
      </c>
      <c r="I67" t="s">
        <v>62</v>
      </c>
      <c r="J67" t="s">
        <v>69</v>
      </c>
      <c r="K67" s="12">
        <v>0.8</v>
      </c>
      <c r="L67" s="33">
        <v>1</v>
      </c>
      <c r="M67" s="55">
        <v>0</v>
      </c>
      <c r="N67" s="12">
        <v>0</v>
      </c>
      <c r="O67" t="s">
        <v>54</v>
      </c>
      <c r="P67" t="s">
        <v>546</v>
      </c>
      <c r="Q67" t="s">
        <v>597</v>
      </c>
      <c r="R67" s="3">
        <v>44666</v>
      </c>
      <c r="S67" s="3">
        <v>44666</v>
      </c>
    </row>
    <row r="68" spans="1:19" x14ac:dyDescent="0.25">
      <c r="A68" s="6">
        <v>2022</v>
      </c>
      <c r="B68" s="3">
        <v>44562</v>
      </c>
      <c r="C68" s="3">
        <v>44651</v>
      </c>
      <c r="D68" s="6" t="s">
        <v>629</v>
      </c>
      <c r="E68" t="s">
        <v>295</v>
      </c>
      <c r="F68" t="s">
        <v>64</v>
      </c>
      <c r="G68" t="s">
        <v>309</v>
      </c>
      <c r="H68" t="s">
        <v>452</v>
      </c>
      <c r="I68" t="s">
        <v>62</v>
      </c>
      <c r="J68" t="s">
        <v>60</v>
      </c>
      <c r="K68" s="15">
        <v>0</v>
      </c>
      <c r="L68" s="12">
        <v>1</v>
      </c>
      <c r="M68" s="55">
        <v>0</v>
      </c>
      <c r="N68" s="12">
        <v>0</v>
      </c>
      <c r="O68" t="s">
        <v>54</v>
      </c>
      <c r="P68" t="s">
        <v>546</v>
      </c>
      <c r="Q68" t="s">
        <v>597</v>
      </c>
      <c r="R68" s="3">
        <v>44666</v>
      </c>
      <c r="S68" s="3">
        <v>44666</v>
      </c>
    </row>
    <row r="69" spans="1:19" x14ac:dyDescent="0.25">
      <c r="A69" s="6">
        <v>2022</v>
      </c>
      <c r="B69" s="3">
        <v>44562</v>
      </c>
      <c r="C69" s="3">
        <v>44651</v>
      </c>
      <c r="D69" s="6" t="s">
        <v>629</v>
      </c>
      <c r="E69" t="s">
        <v>211</v>
      </c>
      <c r="F69" t="s">
        <v>75</v>
      </c>
      <c r="G69" t="s">
        <v>310</v>
      </c>
      <c r="H69" t="s">
        <v>453</v>
      </c>
      <c r="I69" t="s">
        <v>531</v>
      </c>
      <c r="J69" t="s">
        <v>69</v>
      </c>
      <c r="K69" s="11">
        <v>450</v>
      </c>
      <c r="L69" s="11">
        <v>531.1</v>
      </c>
      <c r="M69" s="55">
        <v>0</v>
      </c>
      <c r="N69" s="11">
        <v>0</v>
      </c>
      <c r="O69" t="s">
        <v>55</v>
      </c>
      <c r="P69" t="s">
        <v>546</v>
      </c>
      <c r="Q69" t="s">
        <v>597</v>
      </c>
      <c r="R69" s="3">
        <v>44666</v>
      </c>
      <c r="S69" s="3">
        <v>44666</v>
      </c>
    </row>
    <row r="70" spans="1:19" x14ac:dyDescent="0.25">
      <c r="A70" s="6">
        <v>2022</v>
      </c>
      <c r="B70" s="3">
        <v>44562</v>
      </c>
      <c r="C70" s="3">
        <v>44651</v>
      </c>
      <c r="D70" t="s">
        <v>630</v>
      </c>
      <c r="E70" t="s">
        <v>212</v>
      </c>
      <c r="F70" t="s">
        <v>57</v>
      </c>
      <c r="G70" t="s">
        <v>311</v>
      </c>
      <c r="H70" t="s">
        <v>454</v>
      </c>
      <c r="I70" t="s">
        <v>62</v>
      </c>
      <c r="J70" t="s">
        <v>150</v>
      </c>
      <c r="K70" s="16">
        <v>0.52800000000000002</v>
      </c>
      <c r="L70" s="18">
        <v>0.5</v>
      </c>
      <c r="M70" s="55">
        <v>0</v>
      </c>
      <c r="N70" s="12">
        <v>0</v>
      </c>
      <c r="O70" t="s">
        <v>55</v>
      </c>
      <c r="P70" t="s">
        <v>549</v>
      </c>
      <c r="Q70" t="s">
        <v>598</v>
      </c>
      <c r="R70" s="3">
        <v>44666</v>
      </c>
      <c r="S70" s="3">
        <v>44666</v>
      </c>
    </row>
    <row r="71" spans="1:19" x14ac:dyDescent="0.25">
      <c r="A71" s="6">
        <v>2022</v>
      </c>
      <c r="B71" s="3">
        <v>44562</v>
      </c>
      <c r="C71" s="3">
        <v>44651</v>
      </c>
      <c r="D71" s="6" t="s">
        <v>630</v>
      </c>
      <c r="E71" t="s">
        <v>213</v>
      </c>
      <c r="F71" t="s">
        <v>57</v>
      </c>
      <c r="G71" t="s">
        <v>312</v>
      </c>
      <c r="H71" t="s">
        <v>455</v>
      </c>
      <c r="I71" t="s">
        <v>62</v>
      </c>
      <c r="J71" t="s">
        <v>60</v>
      </c>
      <c r="K71" s="40">
        <v>0.14000000000000001</v>
      </c>
      <c r="L71" s="12">
        <v>0.2</v>
      </c>
      <c r="M71" s="56">
        <v>0</v>
      </c>
      <c r="N71" s="12">
        <v>0</v>
      </c>
      <c r="O71" t="s">
        <v>54</v>
      </c>
      <c r="P71" t="s">
        <v>550</v>
      </c>
      <c r="Q71" t="s">
        <v>598</v>
      </c>
      <c r="R71" s="3">
        <v>44666</v>
      </c>
      <c r="S71" s="3">
        <v>44666</v>
      </c>
    </row>
    <row r="72" spans="1:19" x14ac:dyDescent="0.25">
      <c r="A72" s="6">
        <v>2022</v>
      </c>
      <c r="B72" s="3">
        <v>44562</v>
      </c>
      <c r="C72" s="3">
        <v>44651</v>
      </c>
      <c r="D72" s="6" t="s">
        <v>630</v>
      </c>
      <c r="E72" t="s">
        <v>214</v>
      </c>
      <c r="F72" t="s">
        <v>57</v>
      </c>
      <c r="G72" t="s">
        <v>313</v>
      </c>
      <c r="H72" t="s">
        <v>456</v>
      </c>
      <c r="I72" t="s">
        <v>62</v>
      </c>
      <c r="J72" t="s">
        <v>60</v>
      </c>
      <c r="K72" s="12">
        <f>(1104-852)/852</f>
        <v>0.29577464788732394</v>
      </c>
      <c r="L72" s="18">
        <v>0.3</v>
      </c>
      <c r="M72" s="55">
        <v>0</v>
      </c>
      <c r="N72" s="12">
        <v>0</v>
      </c>
      <c r="O72" t="s">
        <v>55</v>
      </c>
      <c r="P72" t="s">
        <v>551</v>
      </c>
      <c r="Q72" t="s">
        <v>598</v>
      </c>
      <c r="R72" s="3">
        <v>44666</v>
      </c>
      <c r="S72" s="3">
        <v>44666</v>
      </c>
    </row>
    <row r="73" spans="1:19" x14ac:dyDescent="0.25">
      <c r="A73" s="6">
        <v>2022</v>
      </c>
      <c r="B73" s="3">
        <v>44562</v>
      </c>
      <c r="C73" s="3">
        <v>44651</v>
      </c>
      <c r="D73" s="6" t="s">
        <v>630</v>
      </c>
      <c r="E73" t="s">
        <v>215</v>
      </c>
      <c r="F73" t="s">
        <v>64</v>
      </c>
      <c r="G73" t="s">
        <v>314</v>
      </c>
      <c r="H73" t="s">
        <v>457</v>
      </c>
      <c r="I73" t="s">
        <v>62</v>
      </c>
      <c r="J73" t="s">
        <v>69</v>
      </c>
      <c r="K73" s="18">
        <v>1</v>
      </c>
      <c r="L73" s="18">
        <v>1</v>
      </c>
      <c r="M73" s="55">
        <v>0</v>
      </c>
      <c r="N73" s="12">
        <v>0</v>
      </c>
      <c r="O73" t="s">
        <v>54</v>
      </c>
      <c r="P73" t="s">
        <v>552</v>
      </c>
      <c r="Q73" t="s">
        <v>598</v>
      </c>
      <c r="R73" s="3">
        <v>44666</v>
      </c>
      <c r="S73" s="3">
        <v>44666</v>
      </c>
    </row>
    <row r="74" spans="1:19" x14ac:dyDescent="0.25">
      <c r="A74" s="6">
        <v>2022</v>
      </c>
      <c r="B74" s="3">
        <v>44562</v>
      </c>
      <c r="C74" s="3">
        <v>44651</v>
      </c>
      <c r="D74" s="6" t="s">
        <v>630</v>
      </c>
      <c r="E74" t="s">
        <v>216</v>
      </c>
      <c r="F74" t="s">
        <v>64</v>
      </c>
      <c r="G74" t="s">
        <v>315</v>
      </c>
      <c r="H74" t="s">
        <v>458</v>
      </c>
      <c r="I74" t="s">
        <v>62</v>
      </c>
      <c r="J74" t="s">
        <v>69</v>
      </c>
      <c r="K74" s="18">
        <v>1</v>
      </c>
      <c r="L74" s="18">
        <v>1</v>
      </c>
      <c r="M74" s="55">
        <v>0</v>
      </c>
      <c r="N74" s="12">
        <v>0</v>
      </c>
      <c r="O74" t="s">
        <v>54</v>
      </c>
      <c r="P74" t="s">
        <v>552</v>
      </c>
      <c r="Q74" t="s">
        <v>598</v>
      </c>
      <c r="R74" s="3">
        <v>44666</v>
      </c>
      <c r="S74" s="3">
        <v>44666</v>
      </c>
    </row>
    <row r="75" spans="1:19" x14ac:dyDescent="0.25">
      <c r="A75" s="6">
        <v>2022</v>
      </c>
      <c r="B75" s="3">
        <v>44562</v>
      </c>
      <c r="C75" s="3">
        <v>44651</v>
      </c>
      <c r="D75" s="6" t="s">
        <v>630</v>
      </c>
      <c r="E75" t="s">
        <v>217</v>
      </c>
      <c r="F75" t="s">
        <v>57</v>
      </c>
      <c r="G75" t="s">
        <v>316</v>
      </c>
      <c r="H75" t="s">
        <v>459</v>
      </c>
      <c r="I75" t="s">
        <v>62</v>
      </c>
      <c r="J75" t="s">
        <v>178</v>
      </c>
      <c r="K75" s="11">
        <v>0</v>
      </c>
      <c r="L75" s="18">
        <v>7.0000000000000007E-2</v>
      </c>
      <c r="M75" s="55">
        <v>0</v>
      </c>
      <c r="N75" s="12">
        <v>0</v>
      </c>
      <c r="O75" t="s">
        <v>54</v>
      </c>
      <c r="P75" t="s">
        <v>121</v>
      </c>
      <c r="Q75" t="s">
        <v>598</v>
      </c>
      <c r="R75" s="3">
        <v>44666</v>
      </c>
      <c r="S75" s="3">
        <v>44666</v>
      </c>
    </row>
    <row r="76" spans="1:19" x14ac:dyDescent="0.25">
      <c r="A76" s="6">
        <v>2022</v>
      </c>
      <c r="B76" s="3">
        <v>44562</v>
      </c>
      <c r="C76" s="3">
        <v>44651</v>
      </c>
      <c r="D76" s="6" t="s">
        <v>630</v>
      </c>
      <c r="E76" t="s">
        <v>218</v>
      </c>
      <c r="F76" t="s">
        <v>57</v>
      </c>
      <c r="G76" t="s">
        <v>317</v>
      </c>
      <c r="H76" t="s">
        <v>460</v>
      </c>
      <c r="I76" t="s">
        <v>62</v>
      </c>
      <c r="J76" t="s">
        <v>69</v>
      </c>
      <c r="K76" s="18">
        <v>0.35</v>
      </c>
      <c r="L76" s="18">
        <v>0.35</v>
      </c>
      <c r="M76" s="55">
        <v>0</v>
      </c>
      <c r="N76" s="12">
        <v>0</v>
      </c>
      <c r="O76" t="s">
        <v>54</v>
      </c>
      <c r="P76" t="s">
        <v>553</v>
      </c>
      <c r="Q76" t="s">
        <v>598</v>
      </c>
      <c r="R76" s="3">
        <v>44666</v>
      </c>
      <c r="S76" s="3">
        <v>44666</v>
      </c>
    </row>
    <row r="77" spans="1:19" x14ac:dyDescent="0.25">
      <c r="A77" s="6">
        <v>2022</v>
      </c>
      <c r="B77" s="3">
        <v>44562</v>
      </c>
      <c r="C77" s="3">
        <v>44651</v>
      </c>
      <c r="D77" s="6" t="s">
        <v>630</v>
      </c>
      <c r="E77" t="s">
        <v>219</v>
      </c>
      <c r="F77" t="s">
        <v>57</v>
      </c>
      <c r="G77" t="s">
        <v>318</v>
      </c>
      <c r="H77" t="s">
        <v>461</v>
      </c>
      <c r="I77" t="s">
        <v>62</v>
      </c>
      <c r="J77" t="s">
        <v>69</v>
      </c>
      <c r="K77" s="18">
        <v>1</v>
      </c>
      <c r="L77" s="18">
        <v>1</v>
      </c>
      <c r="M77" s="55">
        <v>0</v>
      </c>
      <c r="N77" s="12">
        <v>0</v>
      </c>
      <c r="O77" t="s">
        <v>54</v>
      </c>
      <c r="P77" t="s">
        <v>553</v>
      </c>
      <c r="Q77" t="s">
        <v>598</v>
      </c>
      <c r="R77" s="3">
        <v>44666</v>
      </c>
      <c r="S77" s="3">
        <v>44666</v>
      </c>
    </row>
    <row r="78" spans="1:19" x14ac:dyDescent="0.25">
      <c r="A78" s="6">
        <v>2022</v>
      </c>
      <c r="B78" s="3">
        <v>44562</v>
      </c>
      <c r="C78" s="3">
        <v>44651</v>
      </c>
      <c r="D78" s="6" t="s">
        <v>630</v>
      </c>
      <c r="E78" t="s">
        <v>220</v>
      </c>
      <c r="F78" t="s">
        <v>57</v>
      </c>
      <c r="G78" t="s">
        <v>319</v>
      </c>
      <c r="H78" t="s">
        <v>462</v>
      </c>
      <c r="I78" t="s">
        <v>62</v>
      </c>
      <c r="J78" t="s">
        <v>178</v>
      </c>
      <c r="K78" s="11">
        <v>0</v>
      </c>
      <c r="L78" s="9">
        <v>1.5E-3</v>
      </c>
      <c r="M78" s="55">
        <v>0</v>
      </c>
      <c r="N78" s="12">
        <v>0</v>
      </c>
      <c r="O78" t="s">
        <v>54</v>
      </c>
      <c r="P78" t="s">
        <v>121</v>
      </c>
      <c r="Q78" t="s">
        <v>598</v>
      </c>
      <c r="R78" s="3">
        <v>44666</v>
      </c>
      <c r="S78" s="3">
        <v>44666</v>
      </c>
    </row>
    <row r="79" spans="1:19" x14ac:dyDescent="0.25">
      <c r="A79" s="6">
        <v>2022</v>
      </c>
      <c r="B79" s="3">
        <v>44562</v>
      </c>
      <c r="C79" s="3">
        <v>44651</v>
      </c>
      <c r="D79" s="6" t="s">
        <v>630</v>
      </c>
      <c r="E79" t="s">
        <v>221</v>
      </c>
      <c r="F79" t="s">
        <v>57</v>
      </c>
      <c r="G79" t="s">
        <v>320</v>
      </c>
      <c r="H79" t="s">
        <v>463</v>
      </c>
      <c r="I79" t="s">
        <v>62</v>
      </c>
      <c r="J79" t="s">
        <v>69</v>
      </c>
      <c r="K79" s="18">
        <v>1</v>
      </c>
      <c r="L79" s="18">
        <v>1</v>
      </c>
      <c r="M79" s="55">
        <v>0</v>
      </c>
      <c r="N79" s="12">
        <v>0</v>
      </c>
      <c r="O79" t="s">
        <v>54</v>
      </c>
      <c r="P79" t="s">
        <v>553</v>
      </c>
      <c r="Q79" t="s">
        <v>599</v>
      </c>
      <c r="R79" s="3">
        <v>44666</v>
      </c>
      <c r="S79" s="3">
        <v>44666</v>
      </c>
    </row>
    <row r="80" spans="1:19" x14ac:dyDescent="0.25">
      <c r="A80" s="6">
        <v>2022</v>
      </c>
      <c r="B80" s="3">
        <v>44562</v>
      </c>
      <c r="C80" s="3">
        <v>44651</v>
      </c>
      <c r="D80" s="6" t="s">
        <v>630</v>
      </c>
      <c r="E80" t="s">
        <v>222</v>
      </c>
      <c r="F80" t="s">
        <v>64</v>
      </c>
      <c r="G80" t="s">
        <v>321</v>
      </c>
      <c r="H80" t="s">
        <v>464</v>
      </c>
      <c r="I80" t="s">
        <v>62</v>
      </c>
      <c r="J80" t="s">
        <v>69</v>
      </c>
      <c r="K80" s="11">
        <v>0</v>
      </c>
      <c r="L80" s="18">
        <v>1</v>
      </c>
      <c r="M80" s="55">
        <v>0</v>
      </c>
      <c r="N80" s="12">
        <v>0</v>
      </c>
      <c r="O80" t="s">
        <v>54</v>
      </c>
      <c r="P80" t="s">
        <v>552</v>
      </c>
      <c r="Q80" t="s">
        <v>600</v>
      </c>
      <c r="R80" s="3">
        <v>44666</v>
      </c>
      <c r="S80" s="3">
        <v>44666</v>
      </c>
    </row>
    <row r="81" spans="1:19" x14ac:dyDescent="0.25">
      <c r="A81" s="6">
        <v>2022</v>
      </c>
      <c r="B81" s="3">
        <v>44562</v>
      </c>
      <c r="C81" s="3">
        <v>44651</v>
      </c>
      <c r="D81" s="6" t="s">
        <v>630</v>
      </c>
      <c r="E81" t="s">
        <v>223</v>
      </c>
      <c r="F81" t="s">
        <v>296</v>
      </c>
      <c r="G81" t="s">
        <v>322</v>
      </c>
      <c r="H81" t="s">
        <v>465</v>
      </c>
      <c r="I81" t="s">
        <v>62</v>
      </c>
      <c r="J81" t="s">
        <v>60</v>
      </c>
      <c r="K81" s="9">
        <v>1</v>
      </c>
      <c r="L81" s="18">
        <v>1</v>
      </c>
      <c r="M81" s="55">
        <v>0</v>
      </c>
      <c r="N81" s="12">
        <v>0</v>
      </c>
      <c r="O81" t="s">
        <v>54</v>
      </c>
      <c r="P81" t="s">
        <v>552</v>
      </c>
      <c r="Q81" t="s">
        <v>623</v>
      </c>
      <c r="R81" s="3">
        <v>44666</v>
      </c>
      <c r="S81" s="3">
        <v>44666</v>
      </c>
    </row>
    <row r="82" spans="1:19" x14ac:dyDescent="0.25">
      <c r="A82" s="6">
        <v>2022</v>
      </c>
      <c r="B82" s="3">
        <v>44562</v>
      </c>
      <c r="C82" s="3">
        <v>44651</v>
      </c>
      <c r="D82" s="6" t="s">
        <v>630</v>
      </c>
      <c r="E82" t="s">
        <v>224</v>
      </c>
      <c r="F82" t="s">
        <v>57</v>
      </c>
      <c r="G82" t="s">
        <v>323</v>
      </c>
      <c r="H82" t="s">
        <v>466</v>
      </c>
      <c r="I82" t="s">
        <v>62</v>
      </c>
      <c r="J82" t="s">
        <v>60</v>
      </c>
      <c r="K82" s="11">
        <v>0</v>
      </c>
      <c r="L82" s="18">
        <v>0</v>
      </c>
      <c r="M82" s="55">
        <v>0</v>
      </c>
      <c r="N82" s="12">
        <v>0</v>
      </c>
      <c r="O82" t="s">
        <v>55</v>
      </c>
      <c r="P82" t="s">
        <v>554</v>
      </c>
      <c r="Q82" t="s">
        <v>601</v>
      </c>
      <c r="R82" s="3">
        <v>44666</v>
      </c>
      <c r="S82" s="3">
        <v>44666</v>
      </c>
    </row>
    <row r="83" spans="1:19" x14ac:dyDescent="0.25">
      <c r="A83" s="6">
        <v>2022</v>
      </c>
      <c r="B83" s="3">
        <v>44562</v>
      </c>
      <c r="C83" s="3">
        <v>44651</v>
      </c>
      <c r="D83" s="6" t="s">
        <v>630</v>
      </c>
      <c r="E83" t="s">
        <v>225</v>
      </c>
      <c r="F83" t="s">
        <v>57</v>
      </c>
      <c r="G83" t="s">
        <v>324</v>
      </c>
      <c r="H83" t="s">
        <v>467</v>
      </c>
      <c r="I83" t="s">
        <v>62</v>
      </c>
      <c r="J83" t="s">
        <v>69</v>
      </c>
      <c r="K83" s="11">
        <v>0</v>
      </c>
      <c r="L83" s="16">
        <v>5.0000000000000001E-3</v>
      </c>
      <c r="M83" s="55">
        <v>0</v>
      </c>
      <c r="N83" s="12">
        <v>0</v>
      </c>
      <c r="O83" t="s">
        <v>54</v>
      </c>
      <c r="P83" t="s">
        <v>121</v>
      </c>
      <c r="Q83" t="s">
        <v>601</v>
      </c>
      <c r="R83" s="3">
        <v>44666</v>
      </c>
      <c r="S83" s="3">
        <v>44666</v>
      </c>
    </row>
    <row r="84" spans="1:19" x14ac:dyDescent="0.25">
      <c r="A84" s="6">
        <v>2022</v>
      </c>
      <c r="B84" s="3">
        <v>44562</v>
      </c>
      <c r="C84" s="3">
        <v>44651</v>
      </c>
      <c r="D84" s="6" t="s">
        <v>630</v>
      </c>
      <c r="E84" t="s">
        <v>226</v>
      </c>
      <c r="F84" t="s">
        <v>64</v>
      </c>
      <c r="G84" t="s">
        <v>325</v>
      </c>
      <c r="H84" t="s">
        <v>468</v>
      </c>
      <c r="I84" t="s">
        <v>62</v>
      </c>
      <c r="J84" t="s">
        <v>69</v>
      </c>
      <c r="K84" s="18">
        <v>1</v>
      </c>
      <c r="L84" s="18">
        <v>1</v>
      </c>
      <c r="M84" s="55">
        <v>0</v>
      </c>
      <c r="N84" s="12">
        <v>0</v>
      </c>
      <c r="O84" t="s">
        <v>54</v>
      </c>
      <c r="P84" t="s">
        <v>552</v>
      </c>
      <c r="Q84" t="s">
        <v>601</v>
      </c>
      <c r="R84" s="3">
        <v>44666</v>
      </c>
      <c r="S84" s="3">
        <v>44666</v>
      </c>
    </row>
    <row r="85" spans="1:19" x14ac:dyDescent="0.25">
      <c r="A85" s="6">
        <v>2022</v>
      </c>
      <c r="B85" s="3">
        <v>44562</v>
      </c>
      <c r="C85" s="3">
        <v>44651</v>
      </c>
      <c r="D85" s="6" t="s">
        <v>630</v>
      </c>
      <c r="E85" t="s">
        <v>227</v>
      </c>
      <c r="F85" t="s">
        <v>296</v>
      </c>
      <c r="G85" t="s">
        <v>326</v>
      </c>
      <c r="H85" t="s">
        <v>469</v>
      </c>
      <c r="I85" t="s">
        <v>62</v>
      </c>
      <c r="J85" t="s">
        <v>60</v>
      </c>
      <c r="K85" s="12">
        <v>1</v>
      </c>
      <c r="L85" s="12">
        <v>1</v>
      </c>
      <c r="M85" s="55">
        <v>0</v>
      </c>
      <c r="N85" s="12">
        <v>0</v>
      </c>
      <c r="O85" t="s">
        <v>54</v>
      </c>
      <c r="P85" t="s">
        <v>555</v>
      </c>
      <c r="Q85" t="s">
        <v>601</v>
      </c>
      <c r="R85" s="3">
        <v>44666</v>
      </c>
      <c r="S85" s="3">
        <v>44666</v>
      </c>
    </row>
    <row r="86" spans="1:19" x14ac:dyDescent="0.25">
      <c r="A86" s="6">
        <v>2022</v>
      </c>
      <c r="B86" s="3">
        <v>44562</v>
      </c>
      <c r="C86" s="3">
        <v>44651</v>
      </c>
      <c r="D86" s="6" t="s">
        <v>630</v>
      </c>
      <c r="E86" t="s">
        <v>228</v>
      </c>
      <c r="F86" t="s">
        <v>296</v>
      </c>
      <c r="G86" t="s">
        <v>327</v>
      </c>
      <c r="H86" t="s">
        <v>470</v>
      </c>
      <c r="I86" t="s">
        <v>62</v>
      </c>
      <c r="J86" t="s">
        <v>60</v>
      </c>
      <c r="K86" s="12">
        <v>1</v>
      </c>
      <c r="L86" s="12">
        <v>1</v>
      </c>
      <c r="M86" s="55">
        <v>0</v>
      </c>
      <c r="N86" s="12">
        <v>0</v>
      </c>
      <c r="O86" t="s">
        <v>54</v>
      </c>
      <c r="P86" t="s">
        <v>556</v>
      </c>
      <c r="Q86" t="s">
        <v>601</v>
      </c>
      <c r="R86" s="3">
        <v>44666</v>
      </c>
      <c r="S86" s="3">
        <v>44666</v>
      </c>
    </row>
    <row r="87" spans="1:19" x14ac:dyDescent="0.25">
      <c r="A87" s="6">
        <v>2022</v>
      </c>
      <c r="B87" s="3">
        <v>44562</v>
      </c>
      <c r="C87" s="3">
        <v>44651</v>
      </c>
      <c r="D87" t="s">
        <v>627</v>
      </c>
      <c r="E87" t="s">
        <v>229</v>
      </c>
      <c r="F87" t="s">
        <v>57</v>
      </c>
      <c r="G87" t="s">
        <v>328</v>
      </c>
      <c r="H87" t="s">
        <v>471</v>
      </c>
      <c r="I87" t="s">
        <v>62</v>
      </c>
      <c r="J87" t="s">
        <v>150</v>
      </c>
      <c r="K87" s="15">
        <v>0.17860000000000001</v>
      </c>
      <c r="L87" s="16">
        <v>0.58330000000000004</v>
      </c>
      <c r="M87" s="55">
        <v>0</v>
      </c>
      <c r="N87" s="12">
        <v>0</v>
      </c>
      <c r="O87" t="s">
        <v>54</v>
      </c>
      <c r="P87" t="s">
        <v>557</v>
      </c>
      <c r="Q87" t="s">
        <v>602</v>
      </c>
      <c r="R87" s="3">
        <v>44666</v>
      </c>
      <c r="S87" s="3">
        <v>44666</v>
      </c>
    </row>
    <row r="88" spans="1:19" x14ac:dyDescent="0.25">
      <c r="A88" s="6">
        <v>2022</v>
      </c>
      <c r="B88" s="3">
        <v>44562</v>
      </c>
      <c r="C88" s="3">
        <v>44651</v>
      </c>
      <c r="D88" s="6" t="s">
        <v>627</v>
      </c>
      <c r="E88" t="s">
        <v>230</v>
      </c>
      <c r="F88" t="s">
        <v>57</v>
      </c>
      <c r="G88" t="s">
        <v>329</v>
      </c>
      <c r="H88" t="s">
        <v>472</v>
      </c>
      <c r="I88" t="s">
        <v>62</v>
      </c>
      <c r="J88" t="s">
        <v>60</v>
      </c>
      <c r="K88" s="12">
        <f>(152043515.9-152151076.68)/152151076.68*100</f>
        <v>-7.0693407070802461E-2</v>
      </c>
      <c r="L88" s="18">
        <v>0.2</v>
      </c>
      <c r="M88" s="55">
        <v>0</v>
      </c>
      <c r="N88" s="12">
        <v>0</v>
      </c>
      <c r="O88" t="s">
        <v>54</v>
      </c>
      <c r="P88" t="s">
        <v>558</v>
      </c>
      <c r="Q88" t="s">
        <v>603</v>
      </c>
      <c r="R88" s="3">
        <v>44666</v>
      </c>
      <c r="S88" s="3">
        <v>44666</v>
      </c>
    </row>
    <row r="89" spans="1:19" x14ac:dyDescent="0.25">
      <c r="A89" s="6">
        <v>2022</v>
      </c>
      <c r="B89" s="3">
        <v>44562</v>
      </c>
      <c r="C89" s="3">
        <v>44651</v>
      </c>
      <c r="D89" s="6" t="s">
        <v>627</v>
      </c>
      <c r="E89" t="s">
        <v>231</v>
      </c>
      <c r="F89" t="s">
        <v>57</v>
      </c>
      <c r="G89" t="s">
        <v>330</v>
      </c>
      <c r="H89" t="s">
        <v>473</v>
      </c>
      <c r="I89" t="s">
        <v>62</v>
      </c>
      <c r="J89" t="s">
        <v>178</v>
      </c>
      <c r="K89" s="12">
        <f>54/168</f>
        <v>0.32142857142857145</v>
      </c>
      <c r="L89" s="18">
        <v>0.34</v>
      </c>
      <c r="M89" s="55">
        <v>0</v>
      </c>
      <c r="N89" s="12">
        <v>0</v>
      </c>
      <c r="O89" t="s">
        <v>54</v>
      </c>
      <c r="P89" t="s">
        <v>559</v>
      </c>
      <c r="Q89" t="s">
        <v>603</v>
      </c>
      <c r="R89" s="3">
        <v>44666</v>
      </c>
      <c r="S89" s="3">
        <v>44666</v>
      </c>
    </row>
    <row r="90" spans="1:19" x14ac:dyDescent="0.25">
      <c r="A90" s="6">
        <v>2022</v>
      </c>
      <c r="B90" s="3">
        <v>44562</v>
      </c>
      <c r="C90" s="3">
        <v>44651</v>
      </c>
      <c r="D90" s="6" t="s">
        <v>627</v>
      </c>
      <c r="E90" t="s">
        <v>232</v>
      </c>
      <c r="F90" t="s">
        <v>64</v>
      </c>
      <c r="G90" t="s">
        <v>331</v>
      </c>
      <c r="H90" t="s">
        <v>474</v>
      </c>
      <c r="I90" t="s">
        <v>62</v>
      </c>
      <c r="J90" t="s">
        <v>60</v>
      </c>
      <c r="K90" s="11">
        <v>0</v>
      </c>
      <c r="L90" s="12">
        <v>1</v>
      </c>
      <c r="M90" s="55">
        <v>0</v>
      </c>
      <c r="N90" s="12">
        <v>0</v>
      </c>
      <c r="O90" t="s">
        <v>54</v>
      </c>
      <c r="P90" t="s">
        <v>560</v>
      </c>
      <c r="Q90" t="s">
        <v>603</v>
      </c>
      <c r="R90" s="3">
        <v>44666</v>
      </c>
      <c r="S90" s="3">
        <v>44666</v>
      </c>
    </row>
    <row r="91" spans="1:19" x14ac:dyDescent="0.25">
      <c r="A91" s="6">
        <v>2022</v>
      </c>
      <c r="B91" s="3">
        <v>44562</v>
      </c>
      <c r="C91" s="3">
        <v>44651</v>
      </c>
      <c r="D91" s="6" t="s">
        <v>627</v>
      </c>
      <c r="E91" t="s">
        <v>233</v>
      </c>
      <c r="F91" t="s">
        <v>57</v>
      </c>
      <c r="G91" t="s">
        <v>332</v>
      </c>
      <c r="H91" t="s">
        <v>475</v>
      </c>
      <c r="I91" t="s">
        <v>62</v>
      </c>
      <c r="J91" t="s">
        <v>69</v>
      </c>
      <c r="K91" s="11">
        <v>0</v>
      </c>
      <c r="L91" s="12">
        <f>10/195</f>
        <v>5.128205128205128E-2</v>
      </c>
      <c r="M91" s="55">
        <v>0</v>
      </c>
      <c r="N91" s="12">
        <v>0</v>
      </c>
      <c r="O91" t="s">
        <v>54</v>
      </c>
      <c r="P91" t="s">
        <v>561</v>
      </c>
      <c r="Q91" t="s">
        <v>603</v>
      </c>
      <c r="R91" s="3">
        <v>44666</v>
      </c>
      <c r="S91" s="3">
        <v>44666</v>
      </c>
    </row>
    <row r="92" spans="1:19" ht="45" x14ac:dyDescent="0.25">
      <c r="A92" s="6">
        <v>2022</v>
      </c>
      <c r="B92" s="3">
        <v>44562</v>
      </c>
      <c r="C92" s="3">
        <v>44651</v>
      </c>
      <c r="D92" s="6" t="s">
        <v>627</v>
      </c>
      <c r="E92" t="s">
        <v>234</v>
      </c>
      <c r="F92" t="s">
        <v>57</v>
      </c>
      <c r="G92" t="s">
        <v>333</v>
      </c>
      <c r="H92" t="s">
        <v>476</v>
      </c>
      <c r="I92" t="s">
        <v>62</v>
      </c>
      <c r="J92" t="s">
        <v>178</v>
      </c>
      <c r="K92" s="11" t="s">
        <v>534</v>
      </c>
      <c r="L92" s="18" t="s">
        <v>538</v>
      </c>
      <c r="M92" s="55">
        <v>0</v>
      </c>
      <c r="N92" s="12">
        <v>0</v>
      </c>
      <c r="O92" t="s">
        <v>54</v>
      </c>
      <c r="P92" t="s">
        <v>559</v>
      </c>
      <c r="Q92" t="s">
        <v>603</v>
      </c>
      <c r="R92" s="3">
        <v>44666</v>
      </c>
      <c r="S92" s="3">
        <v>44666</v>
      </c>
    </row>
    <row r="93" spans="1:19" x14ac:dyDescent="0.25">
      <c r="A93" s="6">
        <v>2022</v>
      </c>
      <c r="B93" s="3">
        <v>44562</v>
      </c>
      <c r="C93" s="3">
        <v>44651</v>
      </c>
      <c r="D93" s="6" t="s">
        <v>627</v>
      </c>
      <c r="E93" t="s">
        <v>235</v>
      </c>
      <c r="F93" t="s">
        <v>57</v>
      </c>
      <c r="G93" t="s">
        <v>334</v>
      </c>
      <c r="H93" t="s">
        <v>477</v>
      </c>
      <c r="I93" t="s">
        <v>62</v>
      </c>
      <c r="J93" t="s">
        <v>178</v>
      </c>
      <c r="K93" s="14">
        <f>98/211</f>
        <v>0.46445497630331756</v>
      </c>
      <c r="L93" s="18">
        <v>0.46</v>
      </c>
      <c r="M93" s="55">
        <v>0</v>
      </c>
      <c r="N93" s="12">
        <v>0</v>
      </c>
      <c r="O93" t="s">
        <v>54</v>
      </c>
      <c r="P93" t="s">
        <v>562</v>
      </c>
      <c r="Q93" t="s">
        <v>603</v>
      </c>
      <c r="R93" s="3">
        <v>44666</v>
      </c>
      <c r="S93" s="3">
        <v>44666</v>
      </c>
    </row>
    <row r="94" spans="1:19" x14ac:dyDescent="0.25">
      <c r="A94" s="6">
        <v>2022</v>
      </c>
      <c r="B94" s="3">
        <v>44562</v>
      </c>
      <c r="C94" s="3">
        <v>44651</v>
      </c>
      <c r="D94" s="6" t="s">
        <v>627</v>
      </c>
      <c r="E94" t="s">
        <v>236</v>
      </c>
      <c r="F94" t="s">
        <v>57</v>
      </c>
      <c r="G94" t="s">
        <v>335</v>
      </c>
      <c r="H94" t="s">
        <v>478</v>
      </c>
      <c r="I94" t="s">
        <v>62</v>
      </c>
      <c r="J94" t="s">
        <v>69</v>
      </c>
      <c r="K94" s="16">
        <v>9.0999999999999998E-2</v>
      </c>
      <c r="L94" s="18">
        <v>0.15</v>
      </c>
      <c r="M94" s="55">
        <v>0</v>
      </c>
      <c r="N94" s="12">
        <v>0</v>
      </c>
      <c r="O94" t="s">
        <v>54</v>
      </c>
      <c r="P94" t="s">
        <v>562</v>
      </c>
      <c r="Q94" t="s">
        <v>603</v>
      </c>
      <c r="R94" s="3">
        <v>44666</v>
      </c>
      <c r="S94" s="3">
        <v>44666</v>
      </c>
    </row>
    <row r="95" spans="1:19" x14ac:dyDescent="0.25">
      <c r="A95" s="6">
        <v>2022</v>
      </c>
      <c r="B95" s="3">
        <v>44562</v>
      </c>
      <c r="C95" s="3">
        <v>44651</v>
      </c>
      <c r="D95" s="6" t="s">
        <v>627</v>
      </c>
      <c r="E95" t="s">
        <v>237</v>
      </c>
      <c r="F95" t="s">
        <v>57</v>
      </c>
      <c r="G95" t="s">
        <v>336</v>
      </c>
      <c r="H95" t="s">
        <v>479</v>
      </c>
      <c r="I95" t="s">
        <v>62</v>
      </c>
      <c r="J95" t="s">
        <v>69</v>
      </c>
      <c r="K95" s="11">
        <v>0</v>
      </c>
      <c r="L95" s="18">
        <v>0.5</v>
      </c>
      <c r="M95" s="55">
        <v>0</v>
      </c>
      <c r="N95" s="12">
        <v>0</v>
      </c>
      <c r="O95" t="s">
        <v>54</v>
      </c>
      <c r="P95" t="s">
        <v>563</v>
      </c>
      <c r="Q95" t="s">
        <v>604</v>
      </c>
      <c r="R95" s="3">
        <v>44666</v>
      </c>
      <c r="S95" s="3">
        <v>44666</v>
      </c>
    </row>
    <row r="96" spans="1:19" x14ac:dyDescent="0.25">
      <c r="A96" s="6">
        <v>2022</v>
      </c>
      <c r="B96" s="3">
        <v>44562</v>
      </c>
      <c r="C96" s="3">
        <v>44651</v>
      </c>
      <c r="D96" s="6" t="s">
        <v>627</v>
      </c>
      <c r="E96" t="s">
        <v>238</v>
      </c>
      <c r="F96" t="s">
        <v>64</v>
      </c>
      <c r="G96" t="s">
        <v>337</v>
      </c>
      <c r="H96" t="s">
        <v>480</v>
      </c>
      <c r="I96" t="s">
        <v>62</v>
      </c>
      <c r="J96" t="s">
        <v>60</v>
      </c>
      <c r="K96" s="12">
        <v>1</v>
      </c>
      <c r="L96" s="12">
        <v>1</v>
      </c>
      <c r="M96" s="55">
        <v>0</v>
      </c>
      <c r="N96" s="12">
        <v>0</v>
      </c>
      <c r="O96" t="s">
        <v>54</v>
      </c>
      <c r="P96" t="s">
        <v>564</v>
      </c>
      <c r="Q96" t="s">
        <v>604</v>
      </c>
      <c r="R96" s="3">
        <v>44666</v>
      </c>
      <c r="S96" s="3">
        <v>44666</v>
      </c>
    </row>
    <row r="97" spans="1:19" x14ac:dyDescent="0.25">
      <c r="A97" s="6">
        <v>2022</v>
      </c>
      <c r="B97" s="3">
        <v>44562</v>
      </c>
      <c r="C97" s="3">
        <v>44651</v>
      </c>
      <c r="D97" s="6" t="s">
        <v>627</v>
      </c>
      <c r="E97" t="s">
        <v>239</v>
      </c>
      <c r="F97" t="s">
        <v>57</v>
      </c>
      <c r="G97" t="s">
        <v>338</v>
      </c>
      <c r="H97" t="s">
        <v>481</v>
      </c>
      <c r="I97" t="s">
        <v>62</v>
      </c>
      <c r="J97" t="s">
        <v>178</v>
      </c>
      <c r="K97" s="18">
        <v>0.14000000000000001</v>
      </c>
      <c r="L97" s="18">
        <v>0.15</v>
      </c>
      <c r="M97" s="55">
        <v>0</v>
      </c>
      <c r="N97" s="12">
        <v>0</v>
      </c>
      <c r="O97" t="s">
        <v>54</v>
      </c>
      <c r="P97" t="s">
        <v>565</v>
      </c>
      <c r="Q97" t="s">
        <v>603</v>
      </c>
      <c r="R97" s="3">
        <v>44666</v>
      </c>
      <c r="S97" s="3">
        <v>44666</v>
      </c>
    </row>
    <row r="98" spans="1:19" x14ac:dyDescent="0.25">
      <c r="A98" s="6">
        <v>2022</v>
      </c>
      <c r="B98" s="3">
        <v>44562</v>
      </c>
      <c r="C98" s="3">
        <v>44651</v>
      </c>
      <c r="D98" s="6" t="s">
        <v>627</v>
      </c>
      <c r="E98" t="s">
        <v>240</v>
      </c>
      <c r="F98" t="s">
        <v>57</v>
      </c>
      <c r="G98" t="s">
        <v>339</v>
      </c>
      <c r="H98" t="s">
        <v>482</v>
      </c>
      <c r="I98" t="s">
        <v>62</v>
      </c>
      <c r="J98" t="s">
        <v>69</v>
      </c>
      <c r="K98" s="12">
        <f>150/168</f>
        <v>0.8928571428571429</v>
      </c>
      <c r="L98" s="18">
        <v>0.85</v>
      </c>
      <c r="M98" s="55">
        <v>0</v>
      </c>
      <c r="N98" s="12">
        <v>0</v>
      </c>
      <c r="O98" t="s">
        <v>54</v>
      </c>
      <c r="P98" t="s">
        <v>566</v>
      </c>
      <c r="Q98" t="s">
        <v>603</v>
      </c>
      <c r="R98" s="3">
        <v>44666</v>
      </c>
      <c r="S98" s="3">
        <v>44666</v>
      </c>
    </row>
    <row r="99" spans="1:19" x14ac:dyDescent="0.25">
      <c r="A99" s="6">
        <v>2022</v>
      </c>
      <c r="B99" s="3">
        <v>44562</v>
      </c>
      <c r="C99" s="3">
        <v>44651</v>
      </c>
      <c r="D99" s="6" t="s">
        <v>627</v>
      </c>
      <c r="E99" t="s">
        <v>241</v>
      </c>
      <c r="F99" t="s">
        <v>57</v>
      </c>
      <c r="G99" t="s">
        <v>340</v>
      </c>
      <c r="H99" t="s">
        <v>483</v>
      </c>
      <c r="I99" t="s">
        <v>62</v>
      </c>
      <c r="J99" t="s">
        <v>69</v>
      </c>
      <c r="K99" s="12">
        <f>120/168</f>
        <v>0.7142857142857143</v>
      </c>
      <c r="L99" s="18">
        <v>0.65</v>
      </c>
      <c r="M99" s="55">
        <v>0</v>
      </c>
      <c r="N99" s="12">
        <v>0</v>
      </c>
      <c r="O99" t="s">
        <v>54</v>
      </c>
      <c r="P99" t="s">
        <v>567</v>
      </c>
      <c r="Q99" t="s">
        <v>603</v>
      </c>
      <c r="R99" s="3">
        <v>44666</v>
      </c>
      <c r="S99" s="3">
        <v>44666</v>
      </c>
    </row>
    <row r="100" spans="1:19" x14ac:dyDescent="0.25">
      <c r="A100" s="6">
        <v>2022</v>
      </c>
      <c r="B100" s="3">
        <v>44562</v>
      </c>
      <c r="C100" s="3">
        <v>44651</v>
      </c>
      <c r="D100" s="6" t="s">
        <v>627</v>
      </c>
      <c r="E100" t="s">
        <v>242</v>
      </c>
      <c r="F100" t="s">
        <v>57</v>
      </c>
      <c r="G100" t="s">
        <v>341</v>
      </c>
      <c r="H100" t="s">
        <v>484</v>
      </c>
      <c r="I100" t="s">
        <v>62</v>
      </c>
      <c r="J100" t="s">
        <v>69</v>
      </c>
      <c r="K100" s="12">
        <f>9/168</f>
        <v>5.3571428571428568E-2</v>
      </c>
      <c r="L100" s="18">
        <v>0.1</v>
      </c>
      <c r="M100" s="55">
        <v>0</v>
      </c>
      <c r="N100" s="12">
        <v>0</v>
      </c>
      <c r="O100" t="s">
        <v>54</v>
      </c>
      <c r="P100" t="s">
        <v>568</v>
      </c>
      <c r="Q100" t="s">
        <v>603</v>
      </c>
      <c r="R100" s="3">
        <v>44666</v>
      </c>
      <c r="S100" s="3">
        <v>44666</v>
      </c>
    </row>
    <row r="101" spans="1:19" x14ac:dyDescent="0.25">
      <c r="A101" s="6">
        <v>2022</v>
      </c>
      <c r="B101" s="3">
        <v>44562</v>
      </c>
      <c r="C101" s="3">
        <v>44651</v>
      </c>
      <c r="D101" s="6" t="s">
        <v>627</v>
      </c>
      <c r="E101" t="s">
        <v>243</v>
      </c>
      <c r="F101" t="s">
        <v>57</v>
      </c>
      <c r="G101" t="s">
        <v>342</v>
      </c>
      <c r="H101" t="s">
        <v>485</v>
      </c>
      <c r="I101" t="s">
        <v>62</v>
      </c>
      <c r="J101" t="s">
        <v>69</v>
      </c>
      <c r="K101" s="12">
        <f>7/168</f>
        <v>4.1666666666666664E-2</v>
      </c>
      <c r="L101" s="18">
        <v>0.2</v>
      </c>
      <c r="M101" s="55">
        <v>0</v>
      </c>
      <c r="N101" s="12">
        <v>0</v>
      </c>
      <c r="O101" t="s">
        <v>54</v>
      </c>
      <c r="P101" t="s">
        <v>569</v>
      </c>
      <c r="Q101" t="s">
        <v>603</v>
      </c>
      <c r="R101" s="3">
        <v>44666</v>
      </c>
      <c r="S101" s="3">
        <v>44666</v>
      </c>
    </row>
    <row r="102" spans="1:19" x14ac:dyDescent="0.25">
      <c r="A102" s="6">
        <v>2022</v>
      </c>
      <c r="B102" s="3">
        <v>44562</v>
      </c>
      <c r="C102" s="3">
        <v>44651</v>
      </c>
      <c r="D102" t="s">
        <v>626</v>
      </c>
      <c r="E102" t="s">
        <v>244</v>
      </c>
      <c r="F102" t="s">
        <v>57</v>
      </c>
      <c r="G102" t="s">
        <v>343</v>
      </c>
      <c r="H102" t="s">
        <v>486</v>
      </c>
      <c r="I102" t="s">
        <v>62</v>
      </c>
      <c r="J102" t="s">
        <v>60</v>
      </c>
      <c r="K102" s="19">
        <v>0.26800000000000002</v>
      </c>
      <c r="L102" s="34">
        <v>0.25</v>
      </c>
      <c r="M102" s="55">
        <v>0</v>
      </c>
      <c r="N102" s="46">
        <v>0</v>
      </c>
      <c r="O102" t="s">
        <v>55</v>
      </c>
      <c r="P102" t="s">
        <v>570</v>
      </c>
      <c r="Q102" t="s">
        <v>605</v>
      </c>
      <c r="R102" s="3">
        <v>44666</v>
      </c>
      <c r="S102" s="3">
        <v>44666</v>
      </c>
    </row>
    <row r="103" spans="1:19" x14ac:dyDescent="0.25">
      <c r="A103" s="6">
        <v>2022</v>
      </c>
      <c r="B103" s="3">
        <v>44562</v>
      </c>
      <c r="C103" s="3">
        <v>44651</v>
      </c>
      <c r="D103" s="6" t="s">
        <v>626</v>
      </c>
      <c r="E103" t="s">
        <v>245</v>
      </c>
      <c r="F103" t="s">
        <v>57</v>
      </c>
      <c r="G103" t="s">
        <v>344</v>
      </c>
      <c r="H103" t="s">
        <v>487</v>
      </c>
      <c r="I103" t="s">
        <v>62</v>
      </c>
      <c r="J103" t="s">
        <v>60</v>
      </c>
      <c r="K103" s="19">
        <v>0.247</v>
      </c>
      <c r="L103" s="34">
        <v>0.24</v>
      </c>
      <c r="M103" s="55">
        <v>0</v>
      </c>
      <c r="N103" s="46">
        <v>0</v>
      </c>
      <c r="O103" t="s">
        <v>55</v>
      </c>
      <c r="P103" t="s">
        <v>571</v>
      </c>
      <c r="Q103" t="s">
        <v>606</v>
      </c>
      <c r="R103" s="3">
        <v>44666</v>
      </c>
      <c r="S103" s="3">
        <v>44666</v>
      </c>
    </row>
    <row r="104" spans="1:19" x14ac:dyDescent="0.25">
      <c r="A104" s="6">
        <v>2022</v>
      </c>
      <c r="B104" s="3">
        <v>44562</v>
      </c>
      <c r="C104" s="3">
        <v>44651</v>
      </c>
      <c r="D104" s="6" t="s">
        <v>626</v>
      </c>
      <c r="E104" t="s">
        <v>246</v>
      </c>
      <c r="F104" t="s">
        <v>57</v>
      </c>
      <c r="G104" t="s">
        <v>345</v>
      </c>
      <c r="H104" t="s">
        <v>487</v>
      </c>
      <c r="I104" t="s">
        <v>62</v>
      </c>
      <c r="J104" t="s">
        <v>60</v>
      </c>
      <c r="K104" s="19">
        <v>0.46400000000000002</v>
      </c>
      <c r="L104" s="34">
        <v>0.45</v>
      </c>
      <c r="M104" s="55">
        <v>0</v>
      </c>
      <c r="N104" s="46">
        <v>0</v>
      </c>
      <c r="O104" t="s">
        <v>55</v>
      </c>
      <c r="P104" t="s">
        <v>571</v>
      </c>
      <c r="Q104" t="s">
        <v>606</v>
      </c>
      <c r="R104" s="3">
        <v>44666</v>
      </c>
      <c r="S104" s="3">
        <v>44666</v>
      </c>
    </row>
    <row r="105" spans="1:19" x14ac:dyDescent="0.25">
      <c r="A105" s="6">
        <v>2022</v>
      </c>
      <c r="B105" s="3">
        <v>44562</v>
      </c>
      <c r="C105" s="3">
        <v>44651</v>
      </c>
      <c r="D105" s="6" t="s">
        <v>626</v>
      </c>
      <c r="E105" t="s">
        <v>247</v>
      </c>
      <c r="F105" t="s">
        <v>64</v>
      </c>
      <c r="G105" t="s">
        <v>346</v>
      </c>
      <c r="H105" t="s">
        <v>488</v>
      </c>
      <c r="I105" t="s">
        <v>62</v>
      </c>
      <c r="J105" t="s">
        <v>178</v>
      </c>
      <c r="K105" s="20">
        <v>7.5999999999999998E-2</v>
      </c>
      <c r="L105" s="35">
        <v>6.5000000000000002E-2</v>
      </c>
      <c r="M105" s="55">
        <v>0</v>
      </c>
      <c r="N105" s="47">
        <v>7.0000000000000001E-3</v>
      </c>
      <c r="O105" t="s">
        <v>54</v>
      </c>
      <c r="P105" t="s">
        <v>572</v>
      </c>
      <c r="Q105" t="s">
        <v>589</v>
      </c>
      <c r="R105" s="3">
        <v>44666</v>
      </c>
      <c r="S105" s="3">
        <v>44666</v>
      </c>
    </row>
    <row r="106" spans="1:19" x14ac:dyDescent="0.25">
      <c r="A106" s="6">
        <v>2022</v>
      </c>
      <c r="B106" s="3">
        <v>44562</v>
      </c>
      <c r="C106" s="3">
        <v>44651</v>
      </c>
      <c r="D106" s="6" t="s">
        <v>626</v>
      </c>
      <c r="E106" t="s">
        <v>248</v>
      </c>
      <c r="F106" t="s">
        <v>64</v>
      </c>
      <c r="G106" t="s">
        <v>347</v>
      </c>
      <c r="H106" t="s">
        <v>489</v>
      </c>
      <c r="I106" t="s">
        <v>62</v>
      </c>
      <c r="J106" t="s">
        <v>69</v>
      </c>
      <c r="K106" s="21">
        <v>3.5214367461924466E-4</v>
      </c>
      <c r="L106" s="36">
        <v>8.9999999999999998E-4</v>
      </c>
      <c r="M106" s="55">
        <v>0</v>
      </c>
      <c r="N106" s="46">
        <v>0</v>
      </c>
      <c r="O106" t="s">
        <v>54</v>
      </c>
      <c r="P106" t="s">
        <v>573</v>
      </c>
      <c r="Q106" t="s">
        <v>589</v>
      </c>
      <c r="R106" s="3">
        <v>44666</v>
      </c>
      <c r="S106" s="3">
        <v>44666</v>
      </c>
    </row>
    <row r="107" spans="1:19" x14ac:dyDescent="0.25">
      <c r="A107" s="6">
        <v>2022</v>
      </c>
      <c r="B107" s="3">
        <v>44562</v>
      </c>
      <c r="C107" s="3">
        <v>44651</v>
      </c>
      <c r="D107" s="6" t="s">
        <v>626</v>
      </c>
      <c r="E107" t="s">
        <v>249</v>
      </c>
      <c r="F107" t="s">
        <v>64</v>
      </c>
      <c r="G107" t="s">
        <v>348</v>
      </c>
      <c r="H107" t="s">
        <v>490</v>
      </c>
      <c r="I107" t="s">
        <v>62</v>
      </c>
      <c r="J107" t="s">
        <v>69</v>
      </c>
      <c r="K107" s="19">
        <v>3.1418698345462362E-2</v>
      </c>
      <c r="L107" s="34">
        <v>3.5000000000000003E-2</v>
      </c>
      <c r="M107" s="55">
        <v>0</v>
      </c>
      <c r="N107" s="46">
        <v>0</v>
      </c>
      <c r="O107" t="s">
        <v>54</v>
      </c>
      <c r="P107" t="s">
        <v>573</v>
      </c>
      <c r="Q107" t="s">
        <v>589</v>
      </c>
      <c r="R107" s="3">
        <v>44666</v>
      </c>
      <c r="S107" s="3">
        <v>44666</v>
      </c>
    </row>
    <row r="108" spans="1:19" x14ac:dyDescent="0.25">
      <c r="A108" s="6">
        <v>2022</v>
      </c>
      <c r="B108" s="3">
        <v>44562</v>
      </c>
      <c r="C108" s="3">
        <v>44651</v>
      </c>
      <c r="D108" s="6" t="s">
        <v>626</v>
      </c>
      <c r="E108" t="s">
        <v>250</v>
      </c>
      <c r="F108" t="s">
        <v>64</v>
      </c>
      <c r="G108" t="s">
        <v>349</v>
      </c>
      <c r="H108" t="s">
        <v>491</v>
      </c>
      <c r="I108" t="s">
        <v>62</v>
      </c>
      <c r="J108" t="s">
        <v>69</v>
      </c>
      <c r="K108" s="42">
        <v>0.87</v>
      </c>
      <c r="L108" s="41">
        <v>1</v>
      </c>
      <c r="M108" s="56">
        <v>0</v>
      </c>
      <c r="N108" s="46">
        <v>1</v>
      </c>
      <c r="O108" t="s">
        <v>54</v>
      </c>
      <c r="P108" t="s">
        <v>573</v>
      </c>
      <c r="Q108" t="s">
        <v>607</v>
      </c>
      <c r="R108" s="3">
        <v>44666</v>
      </c>
      <c r="S108" s="3">
        <v>44666</v>
      </c>
    </row>
    <row r="109" spans="1:19" x14ac:dyDescent="0.25">
      <c r="A109" s="6">
        <v>2022</v>
      </c>
      <c r="B109" s="3">
        <v>44562</v>
      </c>
      <c r="C109" s="3">
        <v>44651</v>
      </c>
      <c r="D109" s="6" t="s">
        <v>626</v>
      </c>
      <c r="E109" t="s">
        <v>251</v>
      </c>
      <c r="F109" t="s">
        <v>57</v>
      </c>
      <c r="G109" t="s">
        <v>350</v>
      </c>
      <c r="H109" t="s">
        <v>487</v>
      </c>
      <c r="I109" t="s">
        <v>62</v>
      </c>
      <c r="J109" t="s">
        <v>60</v>
      </c>
      <c r="K109" s="43">
        <v>0.14399999999999999</v>
      </c>
      <c r="L109" s="40">
        <v>0.12</v>
      </c>
      <c r="M109" s="56">
        <v>0</v>
      </c>
      <c r="N109" s="48">
        <v>0</v>
      </c>
      <c r="O109" t="s">
        <v>55</v>
      </c>
      <c r="P109" t="s">
        <v>571</v>
      </c>
      <c r="Q109" t="s">
        <v>608</v>
      </c>
      <c r="R109" s="3">
        <v>44666</v>
      </c>
      <c r="S109" s="3">
        <v>44666</v>
      </c>
    </row>
    <row r="110" spans="1:19" x14ac:dyDescent="0.25">
      <c r="A110" s="6">
        <v>2022</v>
      </c>
      <c r="B110" s="3">
        <v>44562</v>
      </c>
      <c r="C110" s="3">
        <v>44651</v>
      </c>
      <c r="D110" s="6" t="s">
        <v>626</v>
      </c>
      <c r="E110" t="s">
        <v>252</v>
      </c>
      <c r="F110" t="s">
        <v>64</v>
      </c>
      <c r="G110" t="s">
        <v>351</v>
      </c>
      <c r="H110" t="s">
        <v>492</v>
      </c>
      <c r="I110" t="s">
        <v>62</v>
      </c>
      <c r="J110" t="s">
        <v>178</v>
      </c>
      <c r="K110" s="42">
        <v>2.3999999999999998E-3</v>
      </c>
      <c r="L110" s="41">
        <v>4.4108163452075203E-3</v>
      </c>
      <c r="M110" s="55">
        <v>0</v>
      </c>
      <c r="N110" s="46">
        <v>0</v>
      </c>
      <c r="O110" t="s">
        <v>54</v>
      </c>
      <c r="P110" t="s">
        <v>572</v>
      </c>
      <c r="Q110" t="s">
        <v>589</v>
      </c>
      <c r="R110" s="3">
        <v>44666</v>
      </c>
      <c r="S110" s="3">
        <v>44666</v>
      </c>
    </row>
    <row r="111" spans="1:19" x14ac:dyDescent="0.25">
      <c r="A111" s="6">
        <v>2022</v>
      </c>
      <c r="B111" s="3">
        <v>44562</v>
      </c>
      <c r="C111" s="3">
        <v>44651</v>
      </c>
      <c r="D111" s="6" t="s">
        <v>626</v>
      </c>
      <c r="E111" t="s">
        <v>253</v>
      </c>
      <c r="F111" t="s">
        <v>57</v>
      </c>
      <c r="G111" t="s">
        <v>352</v>
      </c>
      <c r="H111" t="s">
        <v>493</v>
      </c>
      <c r="I111" t="s">
        <v>62</v>
      </c>
      <c r="J111" t="s">
        <v>69</v>
      </c>
      <c r="K111" s="19">
        <v>6.0475161987041039E-2</v>
      </c>
      <c r="L111" s="34">
        <v>7.0000000000000007E-2</v>
      </c>
      <c r="M111" s="55">
        <v>0</v>
      </c>
      <c r="N111" s="46">
        <v>0</v>
      </c>
      <c r="O111" t="s">
        <v>54</v>
      </c>
      <c r="P111" t="s">
        <v>573</v>
      </c>
      <c r="Q111" t="s">
        <v>589</v>
      </c>
      <c r="R111" s="3">
        <v>44666</v>
      </c>
      <c r="S111" s="3">
        <v>44666</v>
      </c>
    </row>
    <row r="112" spans="1:19" x14ac:dyDescent="0.25">
      <c r="A112" s="6">
        <v>2022</v>
      </c>
      <c r="B112" s="3">
        <v>44562</v>
      </c>
      <c r="C112" s="3">
        <v>44651</v>
      </c>
      <c r="D112" s="6" t="s">
        <v>626</v>
      </c>
      <c r="E112" t="s">
        <v>254</v>
      </c>
      <c r="F112" t="s">
        <v>64</v>
      </c>
      <c r="G112" t="s">
        <v>353</v>
      </c>
      <c r="H112" t="s">
        <v>494</v>
      </c>
      <c r="I112" t="s">
        <v>62</v>
      </c>
      <c r="J112" t="s">
        <v>69</v>
      </c>
      <c r="K112" s="42">
        <v>0</v>
      </c>
      <c r="L112" s="41">
        <v>1</v>
      </c>
      <c r="M112" s="56">
        <v>0</v>
      </c>
      <c r="N112" s="46">
        <v>0</v>
      </c>
      <c r="O112" t="s">
        <v>54</v>
      </c>
      <c r="P112" t="s">
        <v>573</v>
      </c>
      <c r="Q112" t="s">
        <v>608</v>
      </c>
      <c r="R112" s="3">
        <v>44666</v>
      </c>
      <c r="S112" s="3">
        <v>44666</v>
      </c>
    </row>
    <row r="113" spans="1:19" x14ac:dyDescent="0.25">
      <c r="A113" s="6">
        <v>2022</v>
      </c>
      <c r="B113" s="3">
        <v>44562</v>
      </c>
      <c r="C113" s="3">
        <v>44651</v>
      </c>
      <c r="D113" s="6" t="s">
        <v>626</v>
      </c>
      <c r="E113" t="s">
        <v>255</v>
      </c>
      <c r="F113" t="s">
        <v>57</v>
      </c>
      <c r="G113" t="s">
        <v>354</v>
      </c>
      <c r="H113" t="s">
        <v>487</v>
      </c>
      <c r="I113" t="s">
        <v>62</v>
      </c>
      <c r="J113" t="s">
        <v>60</v>
      </c>
      <c r="K113" s="23">
        <v>0.22500000000000001</v>
      </c>
      <c r="L113" s="17">
        <v>0.21</v>
      </c>
      <c r="M113" s="55">
        <v>0</v>
      </c>
      <c r="N113" s="48">
        <v>0</v>
      </c>
      <c r="O113" t="s">
        <v>55</v>
      </c>
      <c r="P113" t="s">
        <v>571</v>
      </c>
      <c r="Q113" t="s">
        <v>609</v>
      </c>
      <c r="R113" s="3">
        <v>44666</v>
      </c>
      <c r="S113" s="3">
        <v>44666</v>
      </c>
    </row>
    <row r="114" spans="1:19" x14ac:dyDescent="0.25">
      <c r="A114" s="6">
        <v>2022</v>
      </c>
      <c r="B114" s="3">
        <v>44562</v>
      </c>
      <c r="C114" s="3">
        <v>44651</v>
      </c>
      <c r="D114" s="6" t="s">
        <v>626</v>
      </c>
      <c r="E114" t="s">
        <v>256</v>
      </c>
      <c r="F114" t="s">
        <v>64</v>
      </c>
      <c r="G114" t="s">
        <v>355</v>
      </c>
      <c r="H114" t="s">
        <v>495</v>
      </c>
      <c r="I114" t="s">
        <v>62</v>
      </c>
      <c r="J114" t="s">
        <v>178</v>
      </c>
      <c r="K114" s="19">
        <v>2.5999999999999999E-3</v>
      </c>
      <c r="L114" s="34">
        <v>1.0690760779474074E-2</v>
      </c>
      <c r="M114" s="55">
        <v>0</v>
      </c>
      <c r="N114" s="49">
        <v>1.6000000000000001E-3</v>
      </c>
      <c r="O114" t="s">
        <v>54</v>
      </c>
      <c r="P114" t="s">
        <v>572</v>
      </c>
      <c r="Q114" t="s">
        <v>589</v>
      </c>
      <c r="R114" s="3">
        <v>44666</v>
      </c>
      <c r="S114" s="3">
        <v>44666</v>
      </c>
    </row>
    <row r="115" spans="1:19" x14ac:dyDescent="0.25">
      <c r="A115" s="6">
        <v>2022</v>
      </c>
      <c r="B115" s="3">
        <v>44562</v>
      </c>
      <c r="C115" s="3">
        <v>44651</v>
      </c>
      <c r="D115" s="6" t="s">
        <v>626</v>
      </c>
      <c r="E115" t="s">
        <v>257</v>
      </c>
      <c r="F115" t="s">
        <v>64</v>
      </c>
      <c r="G115" t="s">
        <v>356</v>
      </c>
      <c r="H115" t="s">
        <v>496</v>
      </c>
      <c r="I115" t="s">
        <v>62</v>
      </c>
      <c r="J115" t="s">
        <v>69</v>
      </c>
      <c r="K115" s="42">
        <v>1</v>
      </c>
      <c r="L115" s="41">
        <v>1</v>
      </c>
      <c r="M115" s="56">
        <v>0</v>
      </c>
      <c r="N115" s="46">
        <v>7.4999999999999997E-3</v>
      </c>
      <c r="O115" t="s">
        <v>54</v>
      </c>
      <c r="P115" t="s">
        <v>573</v>
      </c>
      <c r="Q115" t="s">
        <v>609</v>
      </c>
      <c r="R115" s="3">
        <v>44666</v>
      </c>
      <c r="S115" s="3">
        <v>44666</v>
      </c>
    </row>
    <row r="116" spans="1:19" x14ac:dyDescent="0.25">
      <c r="A116" s="6">
        <v>2022</v>
      </c>
      <c r="B116" s="3">
        <v>44562</v>
      </c>
      <c r="C116" s="3">
        <v>44651</v>
      </c>
      <c r="D116" s="6" t="s">
        <v>626</v>
      </c>
      <c r="E116" t="s">
        <v>258</v>
      </c>
      <c r="F116" t="s">
        <v>57</v>
      </c>
      <c r="G116" t="s">
        <v>357</v>
      </c>
      <c r="H116" t="s">
        <v>497</v>
      </c>
      <c r="I116" t="s">
        <v>62</v>
      </c>
      <c r="J116" t="s">
        <v>69</v>
      </c>
      <c r="K116" s="19">
        <v>3.2680598979759751E-2</v>
      </c>
      <c r="L116" s="34">
        <v>3.5000000000000003E-2</v>
      </c>
      <c r="M116" s="55">
        <v>0</v>
      </c>
      <c r="N116" s="46">
        <v>0</v>
      </c>
      <c r="O116" t="s">
        <v>54</v>
      </c>
      <c r="P116" t="s">
        <v>573</v>
      </c>
      <c r="Q116" t="s">
        <v>610</v>
      </c>
      <c r="R116" s="3">
        <v>44666</v>
      </c>
      <c r="S116" s="3">
        <v>44666</v>
      </c>
    </row>
    <row r="117" spans="1:19" x14ac:dyDescent="0.25">
      <c r="A117" s="6">
        <v>2022</v>
      </c>
      <c r="B117" s="3">
        <v>44562</v>
      </c>
      <c r="C117" s="3">
        <v>44651</v>
      </c>
      <c r="D117" s="6" t="s">
        <v>626</v>
      </c>
      <c r="E117" t="s">
        <v>259</v>
      </c>
      <c r="F117" t="s">
        <v>57</v>
      </c>
      <c r="G117" t="s">
        <v>358</v>
      </c>
      <c r="H117" t="s">
        <v>498</v>
      </c>
      <c r="I117" t="s">
        <v>62</v>
      </c>
      <c r="J117" t="s">
        <v>69</v>
      </c>
      <c r="K117" s="42">
        <v>0.73450715813723877</v>
      </c>
      <c r="L117" s="41">
        <v>0.75</v>
      </c>
      <c r="M117" s="56">
        <v>0</v>
      </c>
      <c r="N117" s="50">
        <f>4768/30885</f>
        <v>0.15437914845394204</v>
      </c>
      <c r="O117" t="s">
        <v>54</v>
      </c>
      <c r="P117" t="s">
        <v>573</v>
      </c>
      <c r="Q117" t="s">
        <v>611</v>
      </c>
      <c r="R117" s="3">
        <v>44666</v>
      </c>
      <c r="S117" s="3">
        <v>44666</v>
      </c>
    </row>
    <row r="118" spans="1:19" x14ac:dyDescent="0.25">
      <c r="A118" s="6">
        <v>2022</v>
      </c>
      <c r="B118" s="3">
        <v>44562</v>
      </c>
      <c r="C118" s="3">
        <v>44651</v>
      </c>
      <c r="D118" s="6" t="s">
        <v>626</v>
      </c>
      <c r="E118" t="s">
        <v>260</v>
      </c>
      <c r="F118" t="s">
        <v>64</v>
      </c>
      <c r="G118" t="s">
        <v>359</v>
      </c>
      <c r="H118" t="s">
        <v>499</v>
      </c>
      <c r="I118" t="s">
        <v>62</v>
      </c>
      <c r="J118" t="s">
        <v>178</v>
      </c>
      <c r="K118" s="42">
        <v>4.4000000000000003E-3</v>
      </c>
      <c r="L118" s="41">
        <v>3.797583250408226E-3</v>
      </c>
      <c r="M118" s="55">
        <v>0</v>
      </c>
      <c r="N118" s="49">
        <v>7.1709922804789649E-3</v>
      </c>
      <c r="O118" t="s">
        <v>54</v>
      </c>
      <c r="P118" t="s">
        <v>572</v>
      </c>
      <c r="Q118" t="s">
        <v>589</v>
      </c>
      <c r="R118" s="3">
        <v>44666</v>
      </c>
      <c r="S118" s="3">
        <v>44666</v>
      </c>
    </row>
    <row r="119" spans="1:19" x14ac:dyDescent="0.25">
      <c r="A119" s="6">
        <v>2022</v>
      </c>
      <c r="B119" s="3">
        <v>44562</v>
      </c>
      <c r="C119" s="3">
        <v>44651</v>
      </c>
      <c r="D119" s="6" t="s">
        <v>626</v>
      </c>
      <c r="E119" t="s">
        <v>261</v>
      </c>
      <c r="F119" t="s">
        <v>64</v>
      </c>
      <c r="G119" t="s">
        <v>360</v>
      </c>
      <c r="H119" t="s">
        <v>500</v>
      </c>
      <c r="I119" t="s">
        <v>62</v>
      </c>
      <c r="J119" t="s">
        <v>178</v>
      </c>
      <c r="K119" s="24">
        <v>1.4293267123220786E-4</v>
      </c>
      <c r="L119" s="37">
        <v>4.4108163452075203E-3</v>
      </c>
      <c r="M119" s="55">
        <v>0</v>
      </c>
      <c r="N119" s="47">
        <v>3.8581107239017108E-3</v>
      </c>
      <c r="O119" t="s">
        <v>54</v>
      </c>
      <c r="P119" t="s">
        <v>572</v>
      </c>
      <c r="Q119" t="s">
        <v>589</v>
      </c>
      <c r="R119" s="3">
        <v>44666</v>
      </c>
      <c r="S119" s="3">
        <v>44666</v>
      </c>
    </row>
    <row r="120" spans="1:19" x14ac:dyDescent="0.25">
      <c r="A120" s="6">
        <v>2022</v>
      </c>
      <c r="B120" s="3">
        <v>44562</v>
      </c>
      <c r="C120" s="3">
        <v>44651</v>
      </c>
      <c r="D120" s="6" t="s">
        <v>626</v>
      </c>
      <c r="E120" t="s">
        <v>262</v>
      </c>
      <c r="F120" t="s">
        <v>64</v>
      </c>
      <c r="G120" t="s">
        <v>361</v>
      </c>
      <c r="H120" t="s">
        <v>501</v>
      </c>
      <c r="I120" t="s">
        <v>62</v>
      </c>
      <c r="J120" t="s">
        <v>69</v>
      </c>
      <c r="K120" s="42">
        <v>0.5</v>
      </c>
      <c r="L120" s="41">
        <v>0.66666666666666663</v>
      </c>
      <c r="M120" s="56">
        <v>0</v>
      </c>
      <c r="N120" s="46">
        <v>0.33333333333333331</v>
      </c>
      <c r="O120" t="s">
        <v>54</v>
      </c>
      <c r="P120" t="s">
        <v>573</v>
      </c>
      <c r="Q120" t="s">
        <v>612</v>
      </c>
      <c r="R120" s="3">
        <v>44666</v>
      </c>
      <c r="S120" s="3">
        <v>44666</v>
      </c>
    </row>
    <row r="121" spans="1:19" x14ac:dyDescent="0.25">
      <c r="A121" s="6">
        <v>2022</v>
      </c>
      <c r="B121" s="3">
        <v>44562</v>
      </c>
      <c r="C121" s="3">
        <v>44651</v>
      </c>
      <c r="D121" s="6" t="s">
        <v>626</v>
      </c>
      <c r="E121" t="s">
        <v>263</v>
      </c>
      <c r="F121" t="s">
        <v>64</v>
      </c>
      <c r="G121" t="s">
        <v>362</v>
      </c>
      <c r="H121" t="s">
        <v>502</v>
      </c>
      <c r="I121" t="s">
        <v>62</v>
      </c>
      <c r="J121" t="s">
        <v>178</v>
      </c>
      <c r="K121" s="19">
        <v>1.2699999999999999E-2</v>
      </c>
      <c r="L121" s="34">
        <v>1.41E-2</v>
      </c>
      <c r="M121" s="55">
        <v>0</v>
      </c>
      <c r="N121" s="46">
        <v>0</v>
      </c>
      <c r="O121" t="s">
        <v>54</v>
      </c>
      <c r="P121" t="s">
        <v>572</v>
      </c>
      <c r="Q121" t="s">
        <v>589</v>
      </c>
      <c r="R121" s="3">
        <v>44666</v>
      </c>
      <c r="S121" s="3">
        <v>44666</v>
      </c>
    </row>
    <row r="122" spans="1:19" x14ac:dyDescent="0.25">
      <c r="A122" s="6">
        <v>2022</v>
      </c>
      <c r="B122" s="3">
        <v>44562</v>
      </c>
      <c r="C122" s="3">
        <v>44651</v>
      </c>
      <c r="D122" s="6" t="s">
        <v>626</v>
      </c>
      <c r="E122" t="s">
        <v>264</v>
      </c>
      <c r="F122" t="s">
        <v>64</v>
      </c>
      <c r="G122" t="s">
        <v>363</v>
      </c>
      <c r="H122" t="s">
        <v>503</v>
      </c>
      <c r="I122" t="s">
        <v>62</v>
      </c>
      <c r="J122" t="s">
        <v>69</v>
      </c>
      <c r="K122" s="42">
        <v>0.75</v>
      </c>
      <c r="L122" s="41">
        <v>1</v>
      </c>
      <c r="M122" s="56">
        <v>0</v>
      </c>
      <c r="N122" s="46">
        <f>2/8</f>
        <v>0.25</v>
      </c>
      <c r="O122" t="s">
        <v>54</v>
      </c>
      <c r="P122" t="s">
        <v>573</v>
      </c>
      <c r="Q122" t="s">
        <v>613</v>
      </c>
      <c r="R122" s="3">
        <v>44666</v>
      </c>
      <c r="S122" s="3">
        <v>44666</v>
      </c>
    </row>
    <row r="123" spans="1:19" x14ac:dyDescent="0.25">
      <c r="A123" s="6">
        <v>2022</v>
      </c>
      <c r="B123" s="3">
        <v>44562</v>
      </c>
      <c r="C123" s="3">
        <v>44651</v>
      </c>
      <c r="D123" s="6" t="s">
        <v>626</v>
      </c>
      <c r="E123" t="s">
        <v>265</v>
      </c>
      <c r="F123" t="s">
        <v>64</v>
      </c>
      <c r="G123" t="s">
        <v>364</v>
      </c>
      <c r="H123" t="s">
        <v>504</v>
      </c>
      <c r="I123" t="s">
        <v>62</v>
      </c>
      <c r="J123" t="s">
        <v>69</v>
      </c>
      <c r="K123" s="19">
        <v>0.2</v>
      </c>
      <c r="L123" s="34">
        <v>0.3</v>
      </c>
      <c r="M123" s="55">
        <v>0</v>
      </c>
      <c r="N123" s="46">
        <v>0</v>
      </c>
      <c r="O123" t="s">
        <v>54</v>
      </c>
      <c r="P123" t="s">
        <v>573</v>
      </c>
      <c r="Q123" t="s">
        <v>613</v>
      </c>
      <c r="R123" s="3">
        <v>44666</v>
      </c>
      <c r="S123" s="3">
        <v>44666</v>
      </c>
    </row>
    <row r="124" spans="1:19" x14ac:dyDescent="0.25">
      <c r="A124" s="6">
        <v>2022</v>
      </c>
      <c r="B124" s="3">
        <v>44562</v>
      </c>
      <c r="C124" s="3">
        <v>44651</v>
      </c>
      <c r="D124" s="6" t="s">
        <v>626</v>
      </c>
      <c r="E124" t="s">
        <v>393</v>
      </c>
      <c r="F124" t="s">
        <v>64</v>
      </c>
      <c r="G124" t="s">
        <v>266</v>
      </c>
      <c r="H124" t="s">
        <v>505</v>
      </c>
      <c r="I124" t="s">
        <v>62</v>
      </c>
      <c r="J124" t="s">
        <v>69</v>
      </c>
      <c r="K124" s="42">
        <v>0</v>
      </c>
      <c r="L124" s="41">
        <v>1</v>
      </c>
      <c r="M124" s="56">
        <v>0</v>
      </c>
      <c r="N124" s="46">
        <v>0</v>
      </c>
      <c r="O124" t="s">
        <v>54</v>
      </c>
      <c r="P124" t="s">
        <v>573</v>
      </c>
      <c r="Q124" t="s">
        <v>613</v>
      </c>
      <c r="R124" s="3">
        <v>44666</v>
      </c>
      <c r="S124" s="3">
        <v>44666</v>
      </c>
    </row>
    <row r="125" spans="1:19" x14ac:dyDescent="0.25">
      <c r="A125" s="6">
        <v>2022</v>
      </c>
      <c r="B125" s="3">
        <v>44562</v>
      </c>
      <c r="C125" s="3">
        <v>44651</v>
      </c>
      <c r="D125" t="s">
        <v>625</v>
      </c>
      <c r="E125" t="s">
        <v>267</v>
      </c>
      <c r="F125" t="s">
        <v>57</v>
      </c>
      <c r="G125" t="s">
        <v>365</v>
      </c>
      <c r="H125" t="s">
        <v>506</v>
      </c>
      <c r="I125" t="s">
        <v>62</v>
      </c>
      <c r="J125" t="s">
        <v>150</v>
      </c>
      <c r="K125" s="25">
        <v>0.62</v>
      </c>
      <c r="L125" s="38">
        <v>0.7</v>
      </c>
      <c r="M125" s="55">
        <v>0</v>
      </c>
      <c r="N125" s="46">
        <v>0</v>
      </c>
      <c r="O125" t="s">
        <v>54</v>
      </c>
      <c r="P125" t="s">
        <v>574</v>
      </c>
      <c r="Q125" t="s">
        <v>614</v>
      </c>
      <c r="R125" s="3">
        <v>44666</v>
      </c>
      <c r="S125" s="3">
        <v>44666</v>
      </c>
    </row>
    <row r="126" spans="1:19" x14ac:dyDescent="0.25">
      <c r="A126" s="6">
        <v>2022</v>
      </c>
      <c r="B126" s="3">
        <v>44562</v>
      </c>
      <c r="C126" s="3">
        <v>44651</v>
      </c>
      <c r="D126" s="6" t="s">
        <v>625</v>
      </c>
      <c r="E126" t="s">
        <v>268</v>
      </c>
      <c r="F126" t="s">
        <v>57</v>
      </c>
      <c r="G126" t="s">
        <v>366</v>
      </c>
      <c r="H126" t="s">
        <v>506</v>
      </c>
      <c r="I126" t="s">
        <v>62</v>
      </c>
      <c r="J126" t="s">
        <v>150</v>
      </c>
      <c r="K126" s="26">
        <v>0.3327</v>
      </c>
      <c r="L126" s="38">
        <v>0.35</v>
      </c>
      <c r="M126" s="55">
        <v>0</v>
      </c>
      <c r="N126" s="46">
        <v>0</v>
      </c>
      <c r="O126" t="s">
        <v>55</v>
      </c>
      <c r="P126" t="s">
        <v>575</v>
      </c>
      <c r="Q126" t="s">
        <v>615</v>
      </c>
      <c r="R126" s="3">
        <v>44666</v>
      </c>
      <c r="S126" s="3">
        <v>44666</v>
      </c>
    </row>
    <row r="127" spans="1:19" x14ac:dyDescent="0.25">
      <c r="A127" s="6">
        <v>2022</v>
      </c>
      <c r="B127" s="3">
        <v>44562</v>
      </c>
      <c r="C127" s="3">
        <v>44651</v>
      </c>
      <c r="D127" s="6" t="s">
        <v>625</v>
      </c>
      <c r="E127" t="s">
        <v>269</v>
      </c>
      <c r="F127" t="s">
        <v>57</v>
      </c>
      <c r="G127" t="s">
        <v>367</v>
      </c>
      <c r="H127" t="s">
        <v>506</v>
      </c>
      <c r="I127" t="s">
        <v>533</v>
      </c>
      <c r="J127" t="s">
        <v>60</v>
      </c>
      <c r="K127" s="19">
        <v>35.5</v>
      </c>
      <c r="L127" s="34">
        <v>33</v>
      </c>
      <c r="M127" s="55">
        <v>0</v>
      </c>
      <c r="N127" s="49">
        <v>0</v>
      </c>
      <c r="O127" t="s">
        <v>55</v>
      </c>
      <c r="P127" t="s">
        <v>576</v>
      </c>
      <c r="Q127" t="s">
        <v>615</v>
      </c>
      <c r="R127" s="3">
        <v>44666</v>
      </c>
      <c r="S127" s="3">
        <v>44666</v>
      </c>
    </row>
    <row r="128" spans="1:19" x14ac:dyDescent="0.25">
      <c r="A128" s="6">
        <v>2022</v>
      </c>
      <c r="B128" s="3">
        <v>44562</v>
      </c>
      <c r="C128" s="3">
        <v>44651</v>
      </c>
      <c r="D128" s="6" t="s">
        <v>625</v>
      </c>
      <c r="E128" t="s">
        <v>270</v>
      </c>
      <c r="F128" t="s">
        <v>64</v>
      </c>
      <c r="G128" t="s">
        <v>368</v>
      </c>
      <c r="H128" t="s">
        <v>507</v>
      </c>
      <c r="I128" t="s">
        <v>62</v>
      </c>
      <c r="J128" t="s">
        <v>69</v>
      </c>
      <c r="K128" s="42">
        <v>0</v>
      </c>
      <c r="L128" s="41">
        <v>1</v>
      </c>
      <c r="M128" s="56">
        <v>0</v>
      </c>
      <c r="N128" s="47">
        <f>4/10</f>
        <v>0.4</v>
      </c>
      <c r="O128" t="s">
        <v>54</v>
      </c>
      <c r="P128" t="s">
        <v>577</v>
      </c>
      <c r="Q128" t="s">
        <v>615</v>
      </c>
      <c r="R128" s="3">
        <v>44666</v>
      </c>
      <c r="S128" s="3">
        <v>44666</v>
      </c>
    </row>
    <row r="129" spans="1:19" x14ac:dyDescent="0.25">
      <c r="A129" s="6">
        <v>2022</v>
      </c>
      <c r="B129" s="3">
        <v>44562</v>
      </c>
      <c r="C129" s="3">
        <v>44651</v>
      </c>
      <c r="D129" s="6" t="s">
        <v>625</v>
      </c>
      <c r="E129" t="s">
        <v>271</v>
      </c>
      <c r="F129" t="s">
        <v>64</v>
      </c>
      <c r="G129" t="s">
        <v>369</v>
      </c>
      <c r="H129" t="s">
        <v>508</v>
      </c>
      <c r="I129" t="s">
        <v>62</v>
      </c>
      <c r="J129" t="s">
        <v>69</v>
      </c>
      <c r="K129" s="19">
        <v>0.33333333333333331</v>
      </c>
      <c r="L129" s="34">
        <v>0.5</v>
      </c>
      <c r="M129" s="55">
        <v>0</v>
      </c>
      <c r="N129" s="46">
        <v>0</v>
      </c>
      <c r="O129" t="s">
        <v>54</v>
      </c>
      <c r="P129" t="s">
        <v>577</v>
      </c>
      <c r="Q129" t="s">
        <v>615</v>
      </c>
      <c r="R129" s="3">
        <v>44666</v>
      </c>
      <c r="S129" s="3">
        <v>44666</v>
      </c>
    </row>
    <row r="130" spans="1:19" x14ac:dyDescent="0.25">
      <c r="A130" s="6">
        <v>2022</v>
      </c>
      <c r="B130" s="3">
        <v>44562</v>
      </c>
      <c r="C130" s="3">
        <v>44651</v>
      </c>
      <c r="D130" s="6" t="s">
        <v>625</v>
      </c>
      <c r="E130" t="s">
        <v>272</v>
      </c>
      <c r="F130" t="s">
        <v>64</v>
      </c>
      <c r="G130" t="s">
        <v>370</v>
      </c>
      <c r="H130" t="s">
        <v>509</v>
      </c>
      <c r="I130" t="s">
        <v>62</v>
      </c>
      <c r="J130" t="s">
        <v>69</v>
      </c>
      <c r="K130" s="42">
        <v>0</v>
      </c>
      <c r="L130" s="41">
        <v>1</v>
      </c>
      <c r="M130" s="56">
        <v>0</v>
      </c>
      <c r="N130" s="46">
        <v>0</v>
      </c>
      <c r="O130" t="s">
        <v>54</v>
      </c>
      <c r="P130" t="s">
        <v>577</v>
      </c>
      <c r="Q130" t="s">
        <v>615</v>
      </c>
      <c r="R130" s="3">
        <v>44666</v>
      </c>
      <c r="S130" s="3">
        <v>44666</v>
      </c>
    </row>
    <row r="131" spans="1:19" x14ac:dyDescent="0.25">
      <c r="A131" s="6">
        <v>2022</v>
      </c>
      <c r="B131" s="3">
        <v>44562</v>
      </c>
      <c r="C131" s="3">
        <v>44651</v>
      </c>
      <c r="D131" s="6" t="s">
        <v>625</v>
      </c>
      <c r="E131" t="s">
        <v>273</v>
      </c>
      <c r="F131" t="s">
        <v>64</v>
      </c>
      <c r="G131" t="s">
        <v>371</v>
      </c>
      <c r="H131" t="s">
        <v>510</v>
      </c>
      <c r="I131" t="s">
        <v>62</v>
      </c>
      <c r="J131" t="s">
        <v>69</v>
      </c>
      <c r="K131" s="42">
        <v>0</v>
      </c>
      <c r="L131" s="41">
        <v>1</v>
      </c>
      <c r="M131" s="56">
        <v>0</v>
      </c>
      <c r="N131" s="46">
        <v>0</v>
      </c>
      <c r="O131" t="s">
        <v>54</v>
      </c>
      <c r="P131" t="s">
        <v>577</v>
      </c>
      <c r="Q131" t="s">
        <v>615</v>
      </c>
      <c r="R131" s="3">
        <v>44666</v>
      </c>
      <c r="S131" s="3">
        <v>44666</v>
      </c>
    </row>
    <row r="132" spans="1:19" x14ac:dyDescent="0.25">
      <c r="A132" s="6">
        <v>2022</v>
      </c>
      <c r="B132" s="3">
        <v>44562</v>
      </c>
      <c r="C132" s="3">
        <v>44651</v>
      </c>
      <c r="D132" s="6" t="s">
        <v>625</v>
      </c>
      <c r="E132" t="s">
        <v>274</v>
      </c>
      <c r="F132" t="s">
        <v>57</v>
      </c>
      <c r="G132" t="s">
        <v>372</v>
      </c>
      <c r="H132" t="s">
        <v>511</v>
      </c>
      <c r="I132" t="s">
        <v>62</v>
      </c>
      <c r="J132" t="s">
        <v>178</v>
      </c>
      <c r="K132" s="19">
        <v>0</v>
      </c>
      <c r="L132" s="34">
        <v>0.3</v>
      </c>
      <c r="M132" s="55">
        <v>0</v>
      </c>
      <c r="N132" s="46">
        <v>0</v>
      </c>
      <c r="O132" t="s">
        <v>54</v>
      </c>
      <c r="P132" t="s">
        <v>578</v>
      </c>
      <c r="Q132" t="s">
        <v>616</v>
      </c>
      <c r="R132" s="3">
        <v>44666</v>
      </c>
      <c r="S132" s="3">
        <v>44666</v>
      </c>
    </row>
    <row r="133" spans="1:19" x14ac:dyDescent="0.25">
      <c r="A133" s="6">
        <v>2022</v>
      </c>
      <c r="B133" s="3">
        <v>44562</v>
      </c>
      <c r="C133" s="3">
        <v>44651</v>
      </c>
      <c r="D133" s="6" t="s">
        <v>625</v>
      </c>
      <c r="E133" t="s">
        <v>275</v>
      </c>
      <c r="F133" t="s">
        <v>57</v>
      </c>
      <c r="G133" t="s">
        <v>373</v>
      </c>
      <c r="H133" t="s">
        <v>506</v>
      </c>
      <c r="I133" t="s">
        <v>59</v>
      </c>
      <c r="J133" t="s">
        <v>60</v>
      </c>
      <c r="K133" s="19">
        <v>58.53</v>
      </c>
      <c r="L133" s="34">
        <v>70</v>
      </c>
      <c r="M133" s="55">
        <v>0</v>
      </c>
      <c r="N133" s="49">
        <v>0</v>
      </c>
      <c r="O133" t="s">
        <v>55</v>
      </c>
      <c r="P133" t="s">
        <v>575</v>
      </c>
      <c r="Q133" t="s">
        <v>615</v>
      </c>
      <c r="R133" s="3">
        <v>44666</v>
      </c>
      <c r="S133" s="3">
        <v>44666</v>
      </c>
    </row>
    <row r="134" spans="1:19" x14ac:dyDescent="0.25">
      <c r="A134" s="6">
        <v>2022</v>
      </c>
      <c r="B134" s="3">
        <v>44562</v>
      </c>
      <c r="C134" s="3">
        <v>44651</v>
      </c>
      <c r="D134" s="6" t="s">
        <v>625</v>
      </c>
      <c r="E134" t="s">
        <v>276</v>
      </c>
      <c r="F134" t="s">
        <v>57</v>
      </c>
      <c r="G134" t="s">
        <v>374</v>
      </c>
      <c r="H134" t="s">
        <v>512</v>
      </c>
      <c r="I134" t="s">
        <v>62</v>
      </c>
      <c r="J134" t="s">
        <v>178</v>
      </c>
      <c r="K134" s="19">
        <v>4.3999999999999997E-2</v>
      </c>
      <c r="L134" s="34">
        <v>0.05</v>
      </c>
      <c r="M134" s="55">
        <v>0</v>
      </c>
      <c r="N134" s="46">
        <v>0</v>
      </c>
      <c r="O134" t="s">
        <v>54</v>
      </c>
      <c r="P134" t="s">
        <v>577</v>
      </c>
      <c r="Q134" t="s">
        <v>615</v>
      </c>
      <c r="R134" s="3">
        <v>44666</v>
      </c>
      <c r="S134" s="3">
        <v>44666</v>
      </c>
    </row>
    <row r="135" spans="1:19" x14ac:dyDescent="0.25">
      <c r="A135" s="6">
        <v>2022</v>
      </c>
      <c r="B135" s="3">
        <v>44562</v>
      </c>
      <c r="C135" s="3">
        <v>44651</v>
      </c>
      <c r="D135" s="6" t="s">
        <v>625</v>
      </c>
      <c r="E135" t="s">
        <v>277</v>
      </c>
      <c r="F135" t="s">
        <v>57</v>
      </c>
      <c r="G135" t="s">
        <v>375</v>
      </c>
      <c r="H135" t="s">
        <v>513</v>
      </c>
      <c r="I135" t="s">
        <v>62</v>
      </c>
      <c r="J135" t="s">
        <v>69</v>
      </c>
      <c r="K135" s="19">
        <v>0.32</v>
      </c>
      <c r="L135" s="34">
        <v>0.35</v>
      </c>
      <c r="M135" s="55">
        <v>0</v>
      </c>
      <c r="N135" s="46">
        <v>0.36149999999999999</v>
      </c>
      <c r="O135" t="s">
        <v>54</v>
      </c>
      <c r="P135" t="s">
        <v>578</v>
      </c>
      <c r="Q135" t="s">
        <v>615</v>
      </c>
      <c r="R135" s="3">
        <v>44666</v>
      </c>
      <c r="S135" s="3">
        <v>44666</v>
      </c>
    </row>
    <row r="136" spans="1:19" x14ac:dyDescent="0.25">
      <c r="A136" s="6">
        <v>2022</v>
      </c>
      <c r="B136" s="3">
        <v>44562</v>
      </c>
      <c r="C136" s="3">
        <v>44651</v>
      </c>
      <c r="D136" s="6" t="s">
        <v>625</v>
      </c>
      <c r="E136" t="s">
        <v>278</v>
      </c>
      <c r="F136" t="s">
        <v>64</v>
      </c>
      <c r="G136" t="s">
        <v>376</v>
      </c>
      <c r="H136" t="s">
        <v>514</v>
      </c>
      <c r="I136" t="s">
        <v>62</v>
      </c>
      <c r="J136" t="s">
        <v>69</v>
      </c>
      <c r="K136" s="42">
        <v>0</v>
      </c>
      <c r="L136" s="41">
        <v>1</v>
      </c>
      <c r="M136" s="56">
        <v>0</v>
      </c>
      <c r="N136" s="46">
        <v>0</v>
      </c>
      <c r="O136" t="s">
        <v>54</v>
      </c>
      <c r="P136" t="s">
        <v>577</v>
      </c>
      <c r="Q136" t="s">
        <v>615</v>
      </c>
      <c r="R136" s="3">
        <v>44666</v>
      </c>
      <c r="S136" s="3">
        <v>44666</v>
      </c>
    </row>
    <row r="137" spans="1:19" x14ac:dyDescent="0.25">
      <c r="A137" s="6">
        <v>2022</v>
      </c>
      <c r="B137" s="3">
        <v>44562</v>
      </c>
      <c r="C137" s="3">
        <v>44651</v>
      </c>
      <c r="D137" s="6" t="s">
        <v>625</v>
      </c>
      <c r="E137" t="s">
        <v>279</v>
      </c>
      <c r="F137" t="s">
        <v>64</v>
      </c>
      <c r="G137" t="s">
        <v>377</v>
      </c>
      <c r="H137" t="s">
        <v>515</v>
      </c>
      <c r="I137" t="s">
        <v>62</v>
      </c>
      <c r="J137" t="s">
        <v>69</v>
      </c>
      <c r="K137" s="19">
        <v>0.2</v>
      </c>
      <c r="L137" s="34">
        <v>0.22</v>
      </c>
      <c r="M137" s="55">
        <v>0</v>
      </c>
      <c r="N137" s="46">
        <v>0.6</v>
      </c>
      <c r="O137" t="s">
        <v>54</v>
      </c>
      <c r="P137" t="s">
        <v>577</v>
      </c>
      <c r="Q137" t="s">
        <v>615</v>
      </c>
      <c r="R137" s="3">
        <v>44666</v>
      </c>
      <c r="S137" s="3">
        <v>44666</v>
      </c>
    </row>
    <row r="138" spans="1:19" x14ac:dyDescent="0.25">
      <c r="A138" s="6">
        <v>2022</v>
      </c>
      <c r="B138" s="3">
        <v>44562</v>
      </c>
      <c r="C138" s="3">
        <v>44651</v>
      </c>
      <c r="D138" s="6" t="s">
        <v>625</v>
      </c>
      <c r="E138" t="s">
        <v>280</v>
      </c>
      <c r="F138" t="s">
        <v>64</v>
      </c>
      <c r="G138" t="s">
        <v>378</v>
      </c>
      <c r="H138" t="s">
        <v>516</v>
      </c>
      <c r="I138" t="s">
        <v>62</v>
      </c>
      <c r="J138" t="s">
        <v>60</v>
      </c>
      <c r="K138" s="19">
        <v>0</v>
      </c>
      <c r="L138" s="38">
        <v>1</v>
      </c>
      <c r="M138" s="55">
        <v>0</v>
      </c>
      <c r="N138" s="46">
        <v>0</v>
      </c>
      <c r="O138" t="s">
        <v>54</v>
      </c>
      <c r="P138" t="s">
        <v>579</v>
      </c>
      <c r="Q138" t="s">
        <v>615</v>
      </c>
      <c r="R138" s="3">
        <v>44666</v>
      </c>
      <c r="S138" s="3">
        <v>44666</v>
      </c>
    </row>
    <row r="139" spans="1:19" x14ac:dyDescent="0.25">
      <c r="A139" s="6">
        <v>2022</v>
      </c>
      <c r="B139" s="3">
        <v>44562</v>
      </c>
      <c r="C139" s="3">
        <v>44651</v>
      </c>
      <c r="D139" s="6" t="s">
        <v>625</v>
      </c>
      <c r="E139" t="s">
        <v>281</v>
      </c>
      <c r="F139" t="s">
        <v>64</v>
      </c>
      <c r="G139" t="s">
        <v>379</v>
      </c>
      <c r="H139" t="s">
        <v>517</v>
      </c>
      <c r="I139" t="s">
        <v>62</v>
      </c>
      <c r="J139" t="s">
        <v>69</v>
      </c>
      <c r="K139" s="19">
        <v>0.33333333333333331</v>
      </c>
      <c r="L139" s="34">
        <v>0.35</v>
      </c>
      <c r="M139" s="55">
        <v>0</v>
      </c>
      <c r="N139" s="46">
        <v>0.2</v>
      </c>
      <c r="O139" t="s">
        <v>54</v>
      </c>
      <c r="P139" t="s">
        <v>577</v>
      </c>
      <c r="Q139" t="s">
        <v>615</v>
      </c>
      <c r="R139" s="3">
        <v>44666</v>
      </c>
      <c r="S139" s="3">
        <v>44666</v>
      </c>
    </row>
    <row r="140" spans="1:19" x14ac:dyDescent="0.25">
      <c r="A140" s="6">
        <v>2022</v>
      </c>
      <c r="B140" s="3">
        <v>44562</v>
      </c>
      <c r="C140" s="3">
        <v>44651</v>
      </c>
      <c r="D140" s="6" t="s">
        <v>625</v>
      </c>
      <c r="E140" t="s">
        <v>282</v>
      </c>
      <c r="F140" t="s">
        <v>64</v>
      </c>
      <c r="G140" t="s">
        <v>380</v>
      </c>
      <c r="H140" t="s">
        <v>518</v>
      </c>
      <c r="I140" t="s">
        <v>62</v>
      </c>
      <c r="J140" t="s">
        <v>69</v>
      </c>
      <c r="K140" s="19">
        <v>0</v>
      </c>
      <c r="L140" s="34">
        <v>0.25</v>
      </c>
      <c r="M140" s="55">
        <v>0</v>
      </c>
      <c r="N140" s="46">
        <v>0</v>
      </c>
      <c r="O140" t="s">
        <v>54</v>
      </c>
      <c r="P140" t="s">
        <v>577</v>
      </c>
      <c r="Q140" t="s">
        <v>615</v>
      </c>
      <c r="R140" s="3">
        <v>44666</v>
      </c>
      <c r="S140" s="3">
        <v>44666</v>
      </c>
    </row>
    <row r="141" spans="1:19" x14ac:dyDescent="0.25">
      <c r="A141" s="6">
        <v>2022</v>
      </c>
      <c r="B141" s="3">
        <v>44562</v>
      </c>
      <c r="C141" s="3">
        <v>44651</v>
      </c>
      <c r="D141" t="s">
        <v>628</v>
      </c>
      <c r="E141" t="s">
        <v>283</v>
      </c>
      <c r="F141" t="s">
        <v>57</v>
      </c>
      <c r="G141" t="s">
        <v>381</v>
      </c>
      <c r="H141" t="s">
        <v>519</v>
      </c>
      <c r="I141" t="s">
        <v>62</v>
      </c>
      <c r="J141" t="s">
        <v>60</v>
      </c>
      <c r="K141" s="22">
        <v>0.52100000000000002</v>
      </c>
      <c r="L141" s="39">
        <v>0.51</v>
      </c>
      <c r="M141" s="55">
        <v>0</v>
      </c>
      <c r="N141" s="51">
        <v>0</v>
      </c>
      <c r="O141" t="s">
        <v>55</v>
      </c>
      <c r="P141" t="s">
        <v>580</v>
      </c>
      <c r="Q141" t="s">
        <v>617</v>
      </c>
      <c r="R141" s="3">
        <v>44666</v>
      </c>
      <c r="S141" s="3">
        <v>44666</v>
      </c>
    </row>
    <row r="142" spans="1:19" x14ac:dyDescent="0.25">
      <c r="A142" s="6">
        <v>2022</v>
      </c>
      <c r="B142" s="3">
        <v>44562</v>
      </c>
      <c r="C142" s="3">
        <v>44651</v>
      </c>
      <c r="D142" s="6" t="s">
        <v>628</v>
      </c>
      <c r="E142" t="s">
        <v>284</v>
      </c>
      <c r="F142" t="s">
        <v>57</v>
      </c>
      <c r="G142" t="s">
        <v>382</v>
      </c>
      <c r="H142" t="s">
        <v>520</v>
      </c>
      <c r="I142" t="s">
        <v>62</v>
      </c>
      <c r="J142" t="s">
        <v>178</v>
      </c>
      <c r="K142" s="20">
        <f>190/340</f>
        <v>0.55882352941176472</v>
      </c>
      <c r="L142" s="38">
        <v>0.6</v>
      </c>
      <c r="M142" s="55">
        <v>0</v>
      </c>
      <c r="N142" s="46">
        <v>0</v>
      </c>
      <c r="O142" t="s">
        <v>54</v>
      </c>
      <c r="P142" t="s">
        <v>581</v>
      </c>
      <c r="Q142" t="s">
        <v>616</v>
      </c>
      <c r="R142" s="3">
        <v>44666</v>
      </c>
      <c r="S142" s="3">
        <v>44666</v>
      </c>
    </row>
    <row r="143" spans="1:19" x14ac:dyDescent="0.25">
      <c r="A143" s="6">
        <v>2022</v>
      </c>
      <c r="B143" s="3">
        <v>44562</v>
      </c>
      <c r="C143" s="3">
        <v>44651</v>
      </c>
      <c r="D143" s="6" t="s">
        <v>628</v>
      </c>
      <c r="E143" t="s">
        <v>285</v>
      </c>
      <c r="F143" t="s">
        <v>57</v>
      </c>
      <c r="G143" t="s">
        <v>383</v>
      </c>
      <c r="H143" t="s">
        <v>521</v>
      </c>
      <c r="I143" t="s">
        <v>62</v>
      </c>
      <c r="J143" t="s">
        <v>60</v>
      </c>
      <c r="K143" s="19">
        <v>0</v>
      </c>
      <c r="L143" s="38">
        <v>0.1</v>
      </c>
      <c r="M143" s="55">
        <v>0</v>
      </c>
      <c r="N143" s="46">
        <v>0</v>
      </c>
      <c r="O143" t="s">
        <v>54</v>
      </c>
      <c r="P143" t="s">
        <v>581</v>
      </c>
      <c r="Q143" t="s">
        <v>616</v>
      </c>
      <c r="R143" s="3">
        <v>44666</v>
      </c>
      <c r="S143" s="3">
        <v>44666</v>
      </c>
    </row>
    <row r="144" spans="1:19" x14ac:dyDescent="0.25">
      <c r="A144" s="6">
        <v>2022</v>
      </c>
      <c r="B144" s="3">
        <v>44562</v>
      </c>
      <c r="C144" s="3">
        <v>44651</v>
      </c>
      <c r="D144" s="6" t="s">
        <v>628</v>
      </c>
      <c r="E144" t="s">
        <v>286</v>
      </c>
      <c r="F144" t="s">
        <v>64</v>
      </c>
      <c r="G144" t="s">
        <v>384</v>
      </c>
      <c r="H144" t="s">
        <v>522</v>
      </c>
      <c r="I144" t="s">
        <v>62</v>
      </c>
      <c r="J144" t="s">
        <v>69</v>
      </c>
      <c r="K144" s="19">
        <v>0</v>
      </c>
      <c r="L144" s="38">
        <v>1</v>
      </c>
      <c r="M144" s="55">
        <v>0</v>
      </c>
      <c r="N144" s="46">
        <v>1</v>
      </c>
      <c r="O144" t="s">
        <v>54</v>
      </c>
      <c r="P144" t="s">
        <v>555</v>
      </c>
      <c r="Q144" t="s">
        <v>618</v>
      </c>
      <c r="R144" s="3">
        <v>44666</v>
      </c>
      <c r="S144" s="3">
        <v>44666</v>
      </c>
    </row>
    <row r="145" spans="1:19" x14ac:dyDescent="0.25">
      <c r="A145" s="6">
        <v>2022</v>
      </c>
      <c r="B145" s="3">
        <v>44562</v>
      </c>
      <c r="C145" s="3">
        <v>44651</v>
      </c>
      <c r="D145" s="6" t="s">
        <v>628</v>
      </c>
      <c r="E145" t="s">
        <v>287</v>
      </c>
      <c r="F145" t="s">
        <v>64</v>
      </c>
      <c r="G145" t="s">
        <v>385</v>
      </c>
      <c r="H145" t="s">
        <v>523</v>
      </c>
      <c r="I145" t="s">
        <v>62</v>
      </c>
      <c r="J145" t="s">
        <v>178</v>
      </c>
      <c r="K145" s="19">
        <v>0</v>
      </c>
      <c r="L145" s="38">
        <v>1</v>
      </c>
      <c r="M145" s="55">
        <v>0</v>
      </c>
      <c r="N145" s="46">
        <v>1</v>
      </c>
      <c r="O145" t="s">
        <v>54</v>
      </c>
      <c r="P145" t="s">
        <v>555</v>
      </c>
      <c r="Q145" t="s">
        <v>617</v>
      </c>
      <c r="R145" s="3">
        <v>44666</v>
      </c>
      <c r="S145" s="3">
        <v>44666</v>
      </c>
    </row>
    <row r="146" spans="1:19" x14ac:dyDescent="0.25">
      <c r="A146" s="6">
        <v>2022</v>
      </c>
      <c r="B146" s="3">
        <v>44562</v>
      </c>
      <c r="C146" s="3">
        <v>44651</v>
      </c>
      <c r="D146" s="6" t="s">
        <v>628</v>
      </c>
      <c r="E146" t="s">
        <v>288</v>
      </c>
      <c r="F146" t="s">
        <v>64</v>
      </c>
      <c r="G146" t="s">
        <v>386</v>
      </c>
      <c r="H146" t="s">
        <v>524</v>
      </c>
      <c r="I146" t="s">
        <v>62</v>
      </c>
      <c r="J146" t="s">
        <v>178</v>
      </c>
      <c r="K146" s="19">
        <v>0</v>
      </c>
      <c r="L146" s="38">
        <v>1</v>
      </c>
      <c r="M146" s="55">
        <v>0</v>
      </c>
      <c r="N146" s="46">
        <v>0</v>
      </c>
      <c r="O146" t="s">
        <v>54</v>
      </c>
      <c r="P146" t="s">
        <v>582</v>
      </c>
      <c r="Q146" t="s">
        <v>619</v>
      </c>
      <c r="R146" s="3">
        <v>44666</v>
      </c>
      <c r="S146" s="3">
        <v>44666</v>
      </c>
    </row>
    <row r="147" spans="1:19" x14ac:dyDescent="0.25">
      <c r="A147" s="6">
        <v>2022</v>
      </c>
      <c r="B147" s="3">
        <v>44562</v>
      </c>
      <c r="C147" s="3">
        <v>44651</v>
      </c>
      <c r="D147" s="6" t="s">
        <v>628</v>
      </c>
      <c r="E147" t="s">
        <v>289</v>
      </c>
      <c r="F147" t="s">
        <v>64</v>
      </c>
      <c r="G147" t="s">
        <v>387</v>
      </c>
      <c r="H147" t="s">
        <v>525</v>
      </c>
      <c r="I147" t="s">
        <v>62</v>
      </c>
      <c r="J147" t="s">
        <v>69</v>
      </c>
      <c r="K147" s="19">
        <v>0</v>
      </c>
      <c r="L147" s="38">
        <v>0.1</v>
      </c>
      <c r="M147" s="55">
        <v>0</v>
      </c>
      <c r="N147" s="52">
        <v>0.188</v>
      </c>
      <c r="O147" t="s">
        <v>54</v>
      </c>
      <c r="P147" t="s">
        <v>583</v>
      </c>
      <c r="Q147" t="s">
        <v>618</v>
      </c>
      <c r="R147" s="3">
        <v>44666</v>
      </c>
      <c r="S147" s="3">
        <v>44666</v>
      </c>
    </row>
    <row r="148" spans="1:19" x14ac:dyDescent="0.25">
      <c r="A148" s="6">
        <v>2022</v>
      </c>
      <c r="B148" s="3">
        <v>44562</v>
      </c>
      <c r="C148" s="3">
        <v>44651</v>
      </c>
      <c r="D148" s="6" t="s">
        <v>628</v>
      </c>
      <c r="E148" t="s">
        <v>290</v>
      </c>
      <c r="F148" t="s">
        <v>64</v>
      </c>
      <c r="G148" t="s">
        <v>388</v>
      </c>
      <c r="H148" t="s">
        <v>526</v>
      </c>
      <c r="I148" t="s">
        <v>62</v>
      </c>
      <c r="J148" t="s">
        <v>69</v>
      </c>
      <c r="K148" s="19">
        <v>0</v>
      </c>
      <c r="L148" s="38">
        <v>1</v>
      </c>
      <c r="M148" s="55">
        <v>0</v>
      </c>
      <c r="N148" s="53">
        <v>1</v>
      </c>
      <c r="O148" t="s">
        <v>54</v>
      </c>
      <c r="P148" t="s">
        <v>584</v>
      </c>
      <c r="Q148" t="s">
        <v>618</v>
      </c>
      <c r="R148" s="3">
        <v>44666</v>
      </c>
      <c r="S148" s="3">
        <v>44666</v>
      </c>
    </row>
    <row r="149" spans="1:19" x14ac:dyDescent="0.25">
      <c r="A149" s="6">
        <v>2022</v>
      </c>
      <c r="B149" s="3">
        <v>44562</v>
      </c>
      <c r="C149" s="3">
        <v>44651</v>
      </c>
      <c r="D149" s="6" t="s">
        <v>628</v>
      </c>
      <c r="E149" t="s">
        <v>291</v>
      </c>
      <c r="F149" t="s">
        <v>64</v>
      </c>
      <c r="G149" t="s">
        <v>389</v>
      </c>
      <c r="H149" t="s">
        <v>527</v>
      </c>
      <c r="I149" t="s">
        <v>62</v>
      </c>
      <c r="J149" t="s">
        <v>69</v>
      </c>
      <c r="K149" s="19">
        <v>0</v>
      </c>
      <c r="L149" s="38">
        <v>1</v>
      </c>
      <c r="M149" s="55">
        <v>0</v>
      </c>
      <c r="N149" s="46">
        <v>0</v>
      </c>
      <c r="O149" t="s">
        <v>54</v>
      </c>
      <c r="P149" t="s">
        <v>585</v>
      </c>
      <c r="Q149" t="s">
        <v>618</v>
      </c>
      <c r="R149" s="3">
        <v>44666</v>
      </c>
      <c r="S149" s="3">
        <v>44666</v>
      </c>
    </row>
    <row r="150" spans="1:19" x14ac:dyDescent="0.25">
      <c r="A150" s="6">
        <v>2022</v>
      </c>
      <c r="B150" s="3">
        <v>44562</v>
      </c>
      <c r="C150" s="3">
        <v>44651</v>
      </c>
      <c r="D150" s="6" t="s">
        <v>628</v>
      </c>
      <c r="E150" t="s">
        <v>292</v>
      </c>
      <c r="F150" t="s">
        <v>64</v>
      </c>
      <c r="G150" t="s">
        <v>390</v>
      </c>
      <c r="H150" t="s">
        <v>528</v>
      </c>
      <c r="I150" t="s">
        <v>62</v>
      </c>
      <c r="J150" t="s">
        <v>69</v>
      </c>
      <c r="K150" s="19">
        <v>0</v>
      </c>
      <c r="L150" s="38">
        <v>1</v>
      </c>
      <c r="M150" s="55">
        <v>0</v>
      </c>
      <c r="N150" s="46">
        <v>0</v>
      </c>
      <c r="O150" t="s">
        <v>54</v>
      </c>
      <c r="P150" t="s">
        <v>586</v>
      </c>
      <c r="Q150" t="s">
        <v>620</v>
      </c>
      <c r="R150" s="3">
        <v>44666</v>
      </c>
      <c r="S150" s="3">
        <v>44666</v>
      </c>
    </row>
    <row r="151" spans="1:19" x14ac:dyDescent="0.25">
      <c r="A151" s="6">
        <v>2022</v>
      </c>
      <c r="B151" s="3">
        <v>44562</v>
      </c>
      <c r="C151" s="3">
        <v>44651</v>
      </c>
      <c r="D151" s="6" t="s">
        <v>628</v>
      </c>
      <c r="E151" t="s">
        <v>293</v>
      </c>
      <c r="F151" t="s">
        <v>64</v>
      </c>
      <c r="G151" t="s">
        <v>391</v>
      </c>
      <c r="H151" t="s">
        <v>529</v>
      </c>
      <c r="I151" t="s">
        <v>62</v>
      </c>
      <c r="J151" t="s">
        <v>69</v>
      </c>
      <c r="K151" s="25">
        <v>1</v>
      </c>
      <c r="L151" s="38">
        <v>1</v>
      </c>
      <c r="M151" s="55">
        <v>0</v>
      </c>
      <c r="N151" s="46">
        <v>1</v>
      </c>
      <c r="O151" t="s">
        <v>54</v>
      </c>
      <c r="P151" t="s">
        <v>587</v>
      </c>
      <c r="Q151" t="s">
        <v>621</v>
      </c>
      <c r="R151" s="3">
        <v>44666</v>
      </c>
      <c r="S151" s="3">
        <v>44666</v>
      </c>
    </row>
    <row r="152" spans="1:19" x14ac:dyDescent="0.25">
      <c r="A152" s="6">
        <v>2022</v>
      </c>
      <c r="B152" s="3">
        <v>44562</v>
      </c>
      <c r="C152" s="3">
        <v>44651</v>
      </c>
      <c r="D152" s="6" t="s">
        <v>628</v>
      </c>
      <c r="E152" t="s">
        <v>294</v>
      </c>
      <c r="F152" t="s">
        <v>64</v>
      </c>
      <c r="G152" t="s">
        <v>392</v>
      </c>
      <c r="H152" t="s">
        <v>530</v>
      </c>
      <c r="I152" t="s">
        <v>62</v>
      </c>
      <c r="J152" t="s">
        <v>69</v>
      </c>
      <c r="K152" s="25">
        <v>1</v>
      </c>
      <c r="L152" s="38">
        <v>1</v>
      </c>
      <c r="M152" s="55">
        <v>0</v>
      </c>
      <c r="N152" s="46">
        <v>0</v>
      </c>
      <c r="O152" t="s">
        <v>54</v>
      </c>
      <c r="P152" t="s">
        <v>588</v>
      </c>
      <c r="Q152" t="s">
        <v>622</v>
      </c>
      <c r="R152" s="3">
        <v>44666</v>
      </c>
      <c r="S152" s="3">
        <v>44666</v>
      </c>
    </row>
    <row r="153" spans="1:19" x14ac:dyDescent="0.25">
      <c r="K153" s="27"/>
      <c r="M153" s="55"/>
    </row>
    <row r="154" spans="1:19" x14ac:dyDescent="0.25">
      <c r="K154" s="27"/>
    </row>
    <row r="155" spans="1:19" x14ac:dyDescent="0.25">
      <c r="K155" s="27"/>
    </row>
    <row r="156" spans="1:19" x14ac:dyDescent="0.25">
      <c r="K156" s="27"/>
    </row>
    <row r="157" spans="1:19" x14ac:dyDescent="0.25">
      <c r="K157" s="27"/>
    </row>
    <row r="158" spans="1:19" x14ac:dyDescent="0.25">
      <c r="K158" s="27"/>
    </row>
    <row r="159" spans="1:19" x14ac:dyDescent="0.25">
      <c r="K159" s="27"/>
    </row>
    <row r="160" spans="1:19" x14ac:dyDescent="0.25">
      <c r="K160" s="27"/>
    </row>
    <row r="161" spans="11:11" x14ac:dyDescent="0.25">
      <c r="K161" s="27"/>
    </row>
    <row r="162" spans="11:11" x14ac:dyDescent="0.25">
      <c r="K162" s="27"/>
    </row>
    <row r="163" spans="11:11" x14ac:dyDescent="0.25">
      <c r="K163" s="27"/>
    </row>
    <row r="164" spans="11:11" x14ac:dyDescent="0.25">
      <c r="K164" s="27"/>
    </row>
    <row r="165" spans="11:11" x14ac:dyDescent="0.25">
      <c r="K165" s="27"/>
    </row>
    <row r="166" spans="11:11" x14ac:dyDescent="0.25">
      <c r="K166" s="27"/>
    </row>
    <row r="167" spans="11:11" x14ac:dyDescent="0.25">
      <c r="K167" s="27"/>
    </row>
    <row r="168" spans="11:11" x14ac:dyDescent="0.25">
      <c r="K168" s="27"/>
    </row>
    <row r="169" spans="11:11" x14ac:dyDescent="0.25">
      <c r="K169" s="27"/>
    </row>
    <row r="170" spans="11:11" x14ac:dyDescent="0.25">
      <c r="K170" s="27"/>
    </row>
    <row r="171" spans="11:11" x14ac:dyDescent="0.25">
      <c r="K171" s="27"/>
    </row>
    <row r="172" spans="11:11" x14ac:dyDescent="0.25">
      <c r="K172" s="27"/>
    </row>
    <row r="173" spans="11:11" x14ac:dyDescent="0.25">
      <c r="K173" s="27"/>
    </row>
    <row r="174" spans="11:11" x14ac:dyDescent="0.25">
      <c r="K174" s="27"/>
    </row>
    <row r="175" spans="11:11" x14ac:dyDescent="0.25">
      <c r="K175" s="27"/>
    </row>
    <row r="176" spans="11:11" x14ac:dyDescent="0.25">
      <c r="K176" s="27"/>
    </row>
    <row r="177" spans="11:11" x14ac:dyDescent="0.25">
      <c r="K177" s="27"/>
    </row>
    <row r="178" spans="11:11" x14ac:dyDescent="0.25">
      <c r="K178" s="27"/>
    </row>
    <row r="179" spans="11:11" x14ac:dyDescent="0.25">
      <c r="K179" s="27"/>
    </row>
    <row r="180" spans="11:11" x14ac:dyDescent="0.25">
      <c r="K180" s="27"/>
    </row>
    <row r="181" spans="11:11" x14ac:dyDescent="0.25">
      <c r="K181" s="27"/>
    </row>
    <row r="182" spans="11:11" x14ac:dyDescent="0.25">
      <c r="K182" s="27"/>
    </row>
    <row r="183" spans="11:11" x14ac:dyDescent="0.25">
      <c r="K183" s="27"/>
    </row>
    <row r="184" spans="11:11" x14ac:dyDescent="0.25">
      <c r="K184" s="27"/>
    </row>
    <row r="185" spans="11:11" x14ac:dyDescent="0.25">
      <c r="K185" s="27"/>
    </row>
    <row r="186" spans="11:11" x14ac:dyDescent="0.25">
      <c r="K186" s="27"/>
    </row>
    <row r="187" spans="11:11" x14ac:dyDescent="0.25">
      <c r="K187" s="27"/>
    </row>
    <row r="188" spans="11:11" x14ac:dyDescent="0.25">
      <c r="K188" s="27"/>
    </row>
    <row r="189" spans="11:11" x14ac:dyDescent="0.25">
      <c r="K189" s="27"/>
    </row>
    <row r="190" spans="11:11" x14ac:dyDescent="0.25">
      <c r="K190" s="27"/>
    </row>
    <row r="191" spans="11:11" x14ac:dyDescent="0.25">
      <c r="K191" s="27"/>
    </row>
    <row r="192" spans="11:11" x14ac:dyDescent="0.25">
      <c r="K192" s="27"/>
    </row>
    <row r="193" spans="11:11" x14ac:dyDescent="0.25">
      <c r="K193" s="27"/>
    </row>
    <row r="194" spans="11:11" x14ac:dyDescent="0.25">
      <c r="K194" s="27"/>
    </row>
    <row r="195" spans="11:11" x14ac:dyDescent="0.25">
      <c r="K195" s="27"/>
    </row>
    <row r="196" spans="11:11" x14ac:dyDescent="0.25">
      <c r="K196" s="27"/>
    </row>
    <row r="197" spans="11:11" x14ac:dyDescent="0.25">
      <c r="K197" s="27"/>
    </row>
    <row r="198" spans="11:11" x14ac:dyDescent="0.25">
      <c r="K198" s="27"/>
    </row>
    <row r="199" spans="11:11" x14ac:dyDescent="0.25">
      <c r="K199" s="27"/>
    </row>
    <row r="200" spans="11:11" x14ac:dyDescent="0.25">
      <c r="K200" s="27"/>
    </row>
    <row r="201" spans="11:11" x14ac:dyDescent="0.25">
      <c r="K201" s="27"/>
    </row>
    <row r="202" spans="11:11" x14ac:dyDescent="0.25">
      <c r="K202" s="27"/>
    </row>
    <row r="203" spans="11:11" x14ac:dyDescent="0.25">
      <c r="K203" s="27"/>
    </row>
    <row r="204" spans="11:11" x14ac:dyDescent="0.25">
      <c r="K204" s="27"/>
    </row>
    <row r="205" spans="11:11" x14ac:dyDescent="0.25">
      <c r="K205" s="27"/>
    </row>
    <row r="206" spans="11:11" x14ac:dyDescent="0.25">
      <c r="K206" s="27"/>
    </row>
    <row r="207" spans="11:11" x14ac:dyDescent="0.25">
      <c r="K207" s="27"/>
    </row>
    <row r="208" spans="11:11" x14ac:dyDescent="0.25">
      <c r="K208" s="27"/>
    </row>
    <row r="209" spans="11:11" x14ac:dyDescent="0.25">
      <c r="K209" s="27"/>
    </row>
    <row r="210" spans="11:11" x14ac:dyDescent="0.25">
      <c r="K210" s="27"/>
    </row>
    <row r="211" spans="11:11" x14ac:dyDescent="0.25">
      <c r="K211" s="27"/>
    </row>
    <row r="212" spans="11:11" x14ac:dyDescent="0.25">
      <c r="K212" s="27"/>
    </row>
    <row r="213" spans="11:11" x14ac:dyDescent="0.25">
      <c r="K213" s="27"/>
    </row>
    <row r="214" spans="11:11" x14ac:dyDescent="0.25">
      <c r="K214" s="27"/>
    </row>
    <row r="215" spans="11:11" x14ac:dyDescent="0.25">
      <c r="K215" s="27"/>
    </row>
    <row r="216" spans="11:11" x14ac:dyDescent="0.25">
      <c r="K216" s="27"/>
    </row>
    <row r="217" spans="11:11" x14ac:dyDescent="0.25">
      <c r="K217" s="27"/>
    </row>
    <row r="218" spans="11:11" x14ac:dyDescent="0.25">
      <c r="K218" s="27"/>
    </row>
    <row r="219" spans="11:11" x14ac:dyDescent="0.25">
      <c r="K219" s="27"/>
    </row>
    <row r="220" spans="11:11" x14ac:dyDescent="0.25">
      <c r="K220" s="27"/>
    </row>
    <row r="221" spans="11:11" x14ac:dyDescent="0.25">
      <c r="K221" s="27"/>
    </row>
    <row r="222" spans="11:11" x14ac:dyDescent="0.25">
      <c r="K222" s="27"/>
    </row>
    <row r="223" spans="11:11" x14ac:dyDescent="0.25">
      <c r="K223" s="27"/>
    </row>
    <row r="224" spans="11:11" x14ac:dyDescent="0.25">
      <c r="K224" s="27"/>
    </row>
    <row r="225" spans="11:11" x14ac:dyDescent="0.25">
      <c r="K225" s="27"/>
    </row>
    <row r="226" spans="11:11" x14ac:dyDescent="0.25">
      <c r="K226" s="27"/>
    </row>
    <row r="227" spans="11:11" x14ac:dyDescent="0.25">
      <c r="K227" s="27"/>
    </row>
    <row r="228" spans="11:11" x14ac:dyDescent="0.25">
      <c r="K228" s="27"/>
    </row>
    <row r="229" spans="11:11" x14ac:dyDescent="0.25">
      <c r="K229" s="27"/>
    </row>
    <row r="230" spans="11:11" x14ac:dyDescent="0.25">
      <c r="K230" s="27"/>
    </row>
  </sheetData>
  <autoFilter ref="A7:T152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UIPG</cp:lastModifiedBy>
  <dcterms:created xsi:type="dcterms:W3CDTF">2021-03-29T15:39:45Z</dcterms:created>
  <dcterms:modified xsi:type="dcterms:W3CDTF">2023-12-12T20:09:05Z</dcterms:modified>
</cp:coreProperties>
</file>